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2"/>
  </bookViews>
  <sheets>
    <sheet name="план" sheetId="1" r:id="rId1"/>
    <sheet name="выплаты" sheetId="2" r:id="rId2"/>
    <sheet name="Изменен" sheetId="3" r:id="rId3"/>
  </sheets>
  <definedNames/>
  <calcPr fullCalcOnLoad="1" refMode="R1C1"/>
</workbook>
</file>

<file path=xl/sharedStrings.xml><?xml version="1.0" encoding="utf-8"?>
<sst xmlns="http://schemas.openxmlformats.org/spreadsheetml/2006/main" count="296" uniqueCount="81">
  <si>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</si>
  <si>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</si>
  <si>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</si>
  <si>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</si>
  <si>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</si>
  <si>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</si>
  <si>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</si>
  <si>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</si>
  <si>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</si>
  <si>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</si>
  <si>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</si>
  <si>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</si>
  <si>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</si>
  <si>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</si>
  <si>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</si>
  <si>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</si>
  <si>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оказания платных услуг (работ)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</si>
  <si>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</si>
  <si>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</si>
  <si>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</si>
  <si>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</si>
  <si>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</si>
  <si>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</si>
  <si>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</si>
  <si>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Начисления на выплаты по оплате труда</t>
  </si>
  <si>
    <t>социальные и иные выплаты населению,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</si>
  <si>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</si>
  <si>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</si>
  <si>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</si>
  <si>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</si>
  <si>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</si>
  <si>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</si>
  <si>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</si>
  <si>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</si>
  <si>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</si>
  <si>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</si>
  <si>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</si>
  <si>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</si>
  <si>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Прочие расходы</t>
  </si>
  <si>
    <t>Поступление финансовых активов, всего:</t>
  </si>
  <si>
    <t>прочие поступления</t>
  </si>
  <si>
    <t>приобретение материальных запасов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</si>
  <si>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</si>
  <si>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</si>
  <si>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</si>
  <si>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</si>
  <si>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</si>
  <si>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</si>
  <si>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из них:увеличение остатков средств</t>
  </si>
  <si>
    <t xml:space="preserve">оплата труда и начисления на выплаты по оплате труда </t>
  </si>
  <si>
    <t>прочие выплаты</t>
  </si>
  <si>
    <t>Социальное обеспечение, всего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</si>
  <si>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</si>
  <si>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</si>
  <si>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</si>
  <si>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</si>
  <si>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</si>
  <si>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2016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</si>
  <si>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</si>
  <si>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</si>
  <si>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</si>
  <si>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</si>
  <si>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</si>
  <si>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 КВФО 4 КС 0000</t>
  </si>
  <si>
    <t xml:space="preserve"> КВФО 4 КС 1019</t>
  </si>
  <si>
    <t xml:space="preserve"> КВФО 4 КС 1026</t>
  </si>
  <si>
    <t xml:space="preserve"> КВФО 5 КС 1008</t>
  </si>
  <si>
    <t xml:space="preserve"> КВФО 4 КС 0001</t>
  </si>
  <si>
    <t xml:space="preserve"> КВФО 5           КС 1007</t>
  </si>
  <si>
    <t xml:space="preserve"> КВФО 4           КС 0000</t>
  </si>
  <si>
    <t xml:space="preserve"> КВФО 4          КС 1014</t>
  </si>
  <si>
    <t xml:space="preserve"> КВФО 4          КС 1018</t>
  </si>
  <si>
    <t xml:space="preserve"> КВФО 4           КС 0001</t>
  </si>
  <si>
    <t xml:space="preserve"> КВФО 4            КС 0001</t>
  </si>
  <si>
    <t>КВФО 4            КС 1019</t>
  </si>
  <si>
    <t xml:space="preserve"> КВФО 2            КС 0000</t>
  </si>
  <si>
    <t xml:space="preserve"> КВФО 5         КС 1005</t>
  </si>
  <si>
    <t xml:space="preserve"> КВФО 4          КС 1017</t>
  </si>
  <si>
    <t xml:space="preserve">КВФО 4 КС 0000 </t>
  </si>
  <si>
    <t xml:space="preserve">КВФО 4 КС 0001 </t>
  </si>
  <si>
    <t>КВФО 4            КС 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</si>
</sst>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\ _₽_-;\-* #,##0.0\ _₽_-;_-* &quot;-&quot;??\ _₽_-;_-@_-"/>
    <numFmt numFmtId="177" formatCode="_-* #,##0\ _₽_-;\-* #,##0\ _₽_-;_-* &quot;-&quot;??\ _₽_-;_-@_-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171" fontId="1" fillId="0" borderId="10" xfId="60" applyFont="1" applyBorder="1" applyAlignment="1">
      <alignment wrapText="1"/>
    </xf>
    <xf numFmtId="171" fontId="1" fillId="0" borderId="10" xfId="6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1" fillId="0" borderId="10" xfId="6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6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71" fontId="1" fillId="0" borderId="10" xfId="6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wrapText="1"/>
    </xf>
    <xf numFmtId="171" fontId="1" fillId="0" borderId="13" xfId="6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71" fontId="1" fillId="0" borderId="10" xfId="6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71" fontId="1" fillId="0" borderId="16" xfId="60" applyFont="1" applyFill="1" applyBorder="1" applyAlignment="1">
      <alignment wrapText="1"/>
    </xf>
    <xf numFmtId="171" fontId="1" fillId="0" borderId="17" xfId="60" applyFont="1" applyFill="1" applyBorder="1" applyAlignment="1">
      <alignment wrapText="1"/>
    </xf>
    <xf numFmtId="171" fontId="1" fillId="0" borderId="18" xfId="6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1" fontId="1" fillId="0" borderId="20" xfId="6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 indent="3"/>
    </xf>
    <xf numFmtId="171" fontId="1" fillId="0" borderId="10" xfId="60" applyFont="1" applyFill="1" applyBorder="1" applyAlignment="1">
      <alignment vertical="top" wrapText="1"/>
    </xf>
    <xf numFmtId="0" fontId="1" fillId="0" borderId="22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1" fontId="5" fillId="0" borderId="0" xfId="6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71" fontId="7" fillId="0" borderId="10" xfId="6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7" fontId="7" fillId="0" borderId="10" xfId="6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171" fontId="7" fillId="0" borderId="10" xfId="6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wrapText="1"/>
    </xf>
    <xf numFmtId="171" fontId="7" fillId="0" borderId="13" xfId="6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1" fontId="7" fillId="0" borderId="10" xfId="60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171" fontId="7" fillId="0" borderId="16" xfId="60" applyFont="1" applyFill="1" applyBorder="1" applyAlignment="1">
      <alignment wrapText="1"/>
    </xf>
    <xf numFmtId="171" fontId="7" fillId="0" borderId="17" xfId="60" applyFont="1" applyFill="1" applyBorder="1" applyAlignment="1">
      <alignment wrapText="1"/>
    </xf>
    <xf numFmtId="171" fontId="7" fillId="0" borderId="18" xfId="6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171" fontId="7" fillId="0" borderId="20" xfId="6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3"/>
    </xf>
    <xf numFmtId="171" fontId="7" fillId="0" borderId="10" xfId="60" applyFont="1" applyFill="1" applyBorder="1" applyAlignment="1">
      <alignment vertical="top" wrapText="1"/>
    </xf>
    <xf numFmtId="0" fontId="7" fillId="0" borderId="22" xfId="0" applyFont="1" applyFill="1" applyBorder="1" applyAlignment="1">
      <alignment wrapText="1"/>
    </xf>
    <xf numFmtId="171" fontId="1" fillId="0" borderId="13" xfId="60" applyFont="1" applyFill="1" applyBorder="1" applyAlignment="1">
      <alignment wrapText="1"/>
    </xf>
    <xf numFmtId="171" fontId="1" fillId="0" borderId="11" xfId="6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1" fontId="1" fillId="0" borderId="13" xfId="60" applyFont="1" applyFill="1" applyBorder="1" applyAlignment="1">
      <alignment horizontal="right" wrapText="1"/>
    </xf>
    <xf numFmtId="171" fontId="1" fillId="0" borderId="11" xfId="60" applyFont="1" applyFill="1" applyBorder="1" applyAlignment="1">
      <alignment horizontal="right" wrapText="1"/>
    </xf>
    <xf numFmtId="171" fontId="1" fillId="0" borderId="12" xfId="6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1" fillId="0" borderId="15" xfId="60" applyFont="1" applyFill="1" applyBorder="1" applyAlignment="1">
      <alignment horizontal="center" vertical="top" wrapText="1"/>
    </xf>
    <xf numFmtId="171" fontId="1" fillId="0" borderId="23" xfId="6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71" fontId="1" fillId="0" borderId="13" xfId="60" applyFont="1" applyFill="1" applyBorder="1" applyAlignment="1">
      <alignment horizontal="center" wrapText="1"/>
    </xf>
    <xf numFmtId="171" fontId="1" fillId="0" borderId="11" xfId="60" applyFont="1" applyFill="1" applyBorder="1" applyAlignment="1">
      <alignment horizontal="center" wrapText="1"/>
    </xf>
    <xf numFmtId="171" fontId="1" fillId="0" borderId="12" xfId="6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1" fontId="1" fillId="0" borderId="24" xfId="60" applyFont="1" applyFill="1" applyBorder="1" applyAlignment="1">
      <alignment horizontal="center" vertical="top" wrapText="1"/>
    </xf>
    <xf numFmtId="171" fontId="1" fillId="0" borderId="13" xfId="60" applyFont="1" applyFill="1" applyBorder="1" applyAlignment="1">
      <alignment horizontal="center" vertical="top" wrapText="1"/>
    </xf>
    <xf numFmtId="171" fontId="1" fillId="0" borderId="12" xfId="60" applyFont="1" applyFill="1" applyBorder="1" applyAlignment="1">
      <alignment horizontal="center" vertical="top" wrapText="1"/>
    </xf>
    <xf numFmtId="171" fontId="1" fillId="0" borderId="11" xfId="60" applyFont="1" applyFill="1" applyBorder="1" applyAlignment="1">
      <alignment horizontal="center" vertical="top" wrapText="1"/>
    </xf>
    <xf numFmtId="171" fontId="1" fillId="0" borderId="13" xfId="60" applyFont="1" applyFill="1" applyBorder="1" applyAlignment="1" applyProtection="1">
      <alignment horizontal="center" vertical="top" wrapText="1"/>
      <protection/>
    </xf>
    <xf numFmtId="171" fontId="1" fillId="0" borderId="11" xfId="6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42" applyFont="1" applyBorder="1" applyAlignment="1" applyProtection="1">
      <alignment horizontal="center" vertical="top" wrapText="1"/>
      <protection/>
    </xf>
    <xf numFmtId="0" fontId="1" fillId="0" borderId="24" xfId="42" applyFont="1" applyBorder="1" applyAlignment="1" applyProtection="1">
      <alignment horizontal="center" vertical="top" wrapText="1"/>
      <protection/>
    </xf>
    <xf numFmtId="0" fontId="1" fillId="0" borderId="23" xfId="42" applyFont="1" applyBorder="1" applyAlignment="1" applyProtection="1">
      <alignment horizontal="center" vertical="top" wrapText="1"/>
      <protection/>
    </xf>
    <xf numFmtId="171" fontId="7" fillId="0" borderId="13" xfId="60" applyFont="1" applyFill="1" applyBorder="1" applyAlignment="1">
      <alignment horizontal="center" wrapText="1"/>
    </xf>
    <xf numFmtId="171" fontId="7" fillId="0" borderId="11" xfId="60" applyFont="1" applyFill="1" applyBorder="1" applyAlignment="1">
      <alignment horizontal="center" wrapText="1"/>
    </xf>
    <xf numFmtId="171" fontId="7" fillId="0" borderId="13" xfId="60" applyFont="1" applyFill="1" applyBorder="1" applyAlignment="1" applyProtection="1">
      <alignment horizontal="center" vertical="top" wrapText="1"/>
      <protection/>
    </xf>
    <xf numFmtId="171" fontId="7" fillId="0" borderId="11" xfId="60" applyFont="1" applyFill="1" applyBorder="1" applyAlignment="1" applyProtection="1">
      <alignment horizontal="center" vertical="top" wrapText="1"/>
      <protection/>
    </xf>
    <xf numFmtId="171" fontId="7" fillId="0" borderId="13" xfId="60" applyFont="1" applyFill="1" applyBorder="1" applyAlignment="1">
      <alignment horizontal="center" vertical="top" wrapText="1"/>
    </xf>
    <xf numFmtId="171" fontId="7" fillId="0" borderId="11" xfId="60" applyFont="1" applyFill="1" applyBorder="1" applyAlignment="1">
      <alignment horizontal="center" vertical="top" wrapText="1"/>
    </xf>
    <xf numFmtId="171" fontId="7" fillId="0" borderId="13" xfId="60" applyFont="1" applyFill="1" applyBorder="1" applyAlignment="1">
      <alignment wrapText="1"/>
    </xf>
    <xf numFmtId="171" fontId="7" fillId="0" borderId="11" xfId="60" applyFont="1" applyFill="1" applyBorder="1" applyAlignment="1">
      <alignment wrapText="1"/>
    </xf>
    <xf numFmtId="171" fontId="7" fillId="0" borderId="12" xfId="60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71" fontId="7" fillId="0" borderId="15" xfId="60" applyFont="1" applyFill="1" applyBorder="1" applyAlignment="1">
      <alignment horizontal="center" vertical="top" wrapText="1"/>
    </xf>
    <xf numFmtId="171" fontId="7" fillId="0" borderId="24" xfId="60" applyFont="1" applyFill="1" applyBorder="1" applyAlignment="1">
      <alignment horizontal="center" vertical="top" wrapText="1"/>
    </xf>
    <xf numFmtId="171" fontId="7" fillId="0" borderId="23" xfId="60" applyFont="1" applyFill="1" applyBorder="1" applyAlignment="1">
      <alignment horizontal="center" vertical="top" wrapText="1"/>
    </xf>
    <xf numFmtId="171" fontId="7" fillId="0" borderId="12" xfId="6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71" fontId="7" fillId="0" borderId="13" xfId="60" applyFont="1" applyFill="1" applyBorder="1" applyAlignment="1">
      <alignment horizontal="right" wrapText="1"/>
    </xf>
    <xf numFmtId="171" fontId="7" fillId="0" borderId="12" xfId="60" applyFont="1" applyFill="1" applyBorder="1" applyAlignment="1">
      <alignment horizontal="right" wrapText="1"/>
    </xf>
    <xf numFmtId="171" fontId="7" fillId="0" borderId="11" xfId="60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C3BC7EEDFA7ADDB1D64435BFAE2A2520B048869A0D0DA62E4064DEA547618D2ABA8DD50C60DU65D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C3BC7EEDFA7ADDB1D64435BFAE2A2520B0B866EA1D1DA62E4064DEA54U756G" TargetMode="External" /><Relationship Id="rId2" Type="http://schemas.openxmlformats.org/officeDocument/2006/relationships/hyperlink" Target="consultantplus://offline/ref=6C3BC7EEDFA7ADDB1D64435BFAE2A2520B048269A5D2DA62E4064DEA54U756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C3BC7EEDFA7ADDB1D64435BFAE2A2520B048869A0D0DA62E4064DEA547618D2ABA8DD50C60DU65DG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26">
      <selection activeCell="E64" sqref="E64"/>
    </sheetView>
  </sheetViews>
  <sheetFormatPr defaultColWidth="9.00390625" defaultRowHeight="12.75"/>
  <cols>
    <col min="1" max="1" width="26.375" style="43" customWidth="1"/>
    <col min="2" max="2" width="8.25390625" style="10" customWidth="1"/>
    <col min="3" max="3" width="11.375" style="10" customWidth="1"/>
    <col min="4" max="4" width="15.375" style="45" bestFit="1" customWidth="1"/>
    <col min="5" max="5" width="15.00390625" style="45" customWidth="1"/>
    <col min="6" max="6" width="19.25390625" style="45" customWidth="1"/>
    <col min="7" max="7" width="10.875" style="45" bestFit="1" customWidth="1"/>
    <col min="8" max="8" width="10.00390625" style="45" bestFit="1" customWidth="1"/>
    <col min="9" max="9" width="13.75390625" style="45" bestFit="1" customWidth="1"/>
    <col min="10" max="10" width="8.375" style="45" bestFit="1" customWidth="1"/>
    <col min="11" max="11" width="12.00390625" style="10" customWidth="1"/>
    <col min="12" max="12" width="13.75390625" style="10" customWidth="1"/>
    <col min="13" max="13" width="12.875" style="10" customWidth="1"/>
    <col min="14" max="15" width="9.25390625" style="10" bestFit="1" customWidth="1"/>
    <col min="16" max="16" width="11.25390625" style="10" customWidth="1"/>
    <col min="17" max="17" width="9.375" style="10" bestFit="1" customWidth="1"/>
    <col min="18" max="19" width="9.25390625" style="10" bestFit="1" customWidth="1"/>
    <col min="20" max="16384" width="9.125" style="10" customWidth="1"/>
  </cols>
  <sheetData>
    <row r="1" spans="1:10" ht="18" customHeight="1" thickBot="1">
      <c r="A1" s="83" t="s">
        <v>0</v>
      </c>
      <c r="B1" s="94" t="s">
        <v>1</v>
      </c>
      <c r="C1" s="94" t="s">
        <v>2</v>
      </c>
      <c r="D1" s="85" t="s">
        <v>3</v>
      </c>
      <c r="E1" s="97"/>
      <c r="F1" s="97"/>
      <c r="G1" s="97"/>
      <c r="H1" s="97"/>
      <c r="I1" s="97"/>
      <c r="J1" s="86"/>
    </row>
    <row r="2" spans="1:10" ht="16.5" thickBot="1">
      <c r="A2" s="93"/>
      <c r="B2" s="95"/>
      <c r="C2" s="95"/>
      <c r="D2" s="98" t="s">
        <v>4</v>
      </c>
      <c r="E2" s="85" t="s">
        <v>5</v>
      </c>
      <c r="F2" s="97"/>
      <c r="G2" s="97"/>
      <c r="H2" s="97"/>
      <c r="I2" s="97"/>
      <c r="J2" s="86"/>
    </row>
    <row r="3" spans="1:10" ht="113.25" customHeight="1" thickBot="1">
      <c r="A3" s="93"/>
      <c r="B3" s="95"/>
      <c r="C3" s="95"/>
      <c r="D3" s="99"/>
      <c r="E3" s="98" t="s">
        <v>6</v>
      </c>
      <c r="F3" s="101" t="s">
        <v>7</v>
      </c>
      <c r="G3" s="98" t="s">
        <v>8</v>
      </c>
      <c r="H3" s="98" t="s">
        <v>9</v>
      </c>
      <c r="I3" s="85" t="s">
        <v>10</v>
      </c>
      <c r="J3" s="86"/>
    </row>
    <row r="4" spans="1:10" ht="32.25" thickBot="1">
      <c r="A4" s="84"/>
      <c r="B4" s="96"/>
      <c r="C4" s="96"/>
      <c r="D4" s="100"/>
      <c r="E4" s="100"/>
      <c r="F4" s="102"/>
      <c r="G4" s="100"/>
      <c r="H4" s="100"/>
      <c r="I4" s="13" t="s">
        <v>4</v>
      </c>
      <c r="J4" s="13" t="s">
        <v>11</v>
      </c>
    </row>
    <row r="5" spans="1:10" ht="16.5" thickBot="1">
      <c r="A5" s="12">
        <v>1</v>
      </c>
      <c r="B5" s="14">
        <v>2</v>
      </c>
      <c r="C5" s="14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0" s="18" customFormat="1" ht="32.25" thickBot="1">
      <c r="A6" s="12" t="s">
        <v>12</v>
      </c>
      <c r="B6" s="16">
        <v>100</v>
      </c>
      <c r="C6" s="16" t="s">
        <v>13</v>
      </c>
      <c r="D6" s="17">
        <f>E6+F6+I6</f>
        <v>6150451.3100000005</v>
      </c>
      <c r="E6" s="17">
        <f>E12</f>
        <v>5969389.3100000005</v>
      </c>
      <c r="F6" s="17">
        <f>F12</f>
        <v>52822</v>
      </c>
      <c r="G6" s="17">
        <f>G12</f>
        <v>0</v>
      </c>
      <c r="H6" s="17">
        <f>H10+H12</f>
        <v>0</v>
      </c>
      <c r="I6" s="17">
        <f>I10+I12</f>
        <v>128240</v>
      </c>
      <c r="J6" s="17">
        <f>J10</f>
        <v>0</v>
      </c>
    </row>
    <row r="7" spans="1:10" ht="21.75" customHeight="1">
      <c r="A7" s="19" t="s">
        <v>5</v>
      </c>
      <c r="B7" s="87">
        <v>110</v>
      </c>
      <c r="C7" s="78"/>
      <c r="D7" s="76"/>
      <c r="E7" s="89" t="s">
        <v>13</v>
      </c>
      <c r="F7" s="89" t="s">
        <v>13</v>
      </c>
      <c r="G7" s="89" t="s">
        <v>13</v>
      </c>
      <c r="H7" s="89" t="s">
        <v>13</v>
      </c>
      <c r="I7" s="76"/>
      <c r="J7" s="89" t="s">
        <v>13</v>
      </c>
    </row>
    <row r="8" spans="1:10" ht="40.5" customHeight="1" thickBot="1">
      <c r="A8" s="12" t="s">
        <v>14</v>
      </c>
      <c r="B8" s="88"/>
      <c r="C8" s="79"/>
      <c r="D8" s="77"/>
      <c r="E8" s="90"/>
      <c r="F8" s="90"/>
      <c r="G8" s="90"/>
      <c r="H8" s="90"/>
      <c r="I8" s="77"/>
      <c r="J8" s="90"/>
    </row>
    <row r="9" spans="1:10" ht="16.5" thickBot="1">
      <c r="A9" s="12"/>
      <c r="B9" s="22"/>
      <c r="C9" s="22"/>
      <c r="D9" s="17"/>
      <c r="E9" s="17"/>
      <c r="F9" s="17"/>
      <c r="G9" s="17"/>
      <c r="H9" s="17"/>
      <c r="I9" s="17"/>
      <c r="J9" s="17"/>
    </row>
    <row r="10" spans="1:10" ht="32.25" thickBot="1">
      <c r="A10" s="12" t="s">
        <v>15</v>
      </c>
      <c r="B10" s="16">
        <v>120</v>
      </c>
      <c r="C10" s="22"/>
      <c r="D10" s="17"/>
      <c r="E10" s="17"/>
      <c r="F10" s="23" t="s">
        <v>13</v>
      </c>
      <c r="G10" s="23" t="s">
        <v>13</v>
      </c>
      <c r="H10" s="17"/>
      <c r="I10" s="17"/>
      <c r="J10" s="17"/>
    </row>
    <row r="11" spans="1:10" ht="16.5" thickBot="1">
      <c r="A11" s="12"/>
      <c r="B11" s="22"/>
      <c r="C11" s="22"/>
      <c r="D11" s="17"/>
      <c r="E11" s="17"/>
      <c r="F11" s="17"/>
      <c r="G11" s="17"/>
      <c r="H11" s="17"/>
      <c r="I11" s="17"/>
      <c r="J11" s="17"/>
    </row>
    <row r="12" spans="1:10" ht="32.25" thickBot="1">
      <c r="A12" s="12" t="s">
        <v>16</v>
      </c>
      <c r="B12" s="16">
        <v>130</v>
      </c>
      <c r="C12" s="22"/>
      <c r="D12" s="17">
        <f>E12+F12+I12</f>
        <v>6150451.3100000005</v>
      </c>
      <c r="E12" s="17">
        <f>E18</f>
        <v>5969389.3100000005</v>
      </c>
      <c r="F12" s="17">
        <v>52822</v>
      </c>
      <c r="G12" s="17"/>
      <c r="H12" s="17"/>
      <c r="I12" s="17">
        <f>I18</f>
        <v>128240</v>
      </c>
      <c r="J12" s="23" t="s">
        <v>13</v>
      </c>
    </row>
    <row r="13" spans="1:10" ht="142.5" thickBot="1">
      <c r="A13" s="12" t="s">
        <v>17</v>
      </c>
      <c r="B13" s="16">
        <v>140</v>
      </c>
      <c r="C13" s="22"/>
      <c r="D13" s="17"/>
      <c r="E13" s="23" t="s">
        <v>13</v>
      </c>
      <c r="F13" s="23" t="s">
        <v>13</v>
      </c>
      <c r="G13" s="23" t="s">
        <v>13</v>
      </c>
      <c r="H13" s="23" t="s">
        <v>13</v>
      </c>
      <c r="I13" s="17"/>
      <c r="J13" s="23" t="s">
        <v>13</v>
      </c>
    </row>
    <row r="14" spans="1:10" ht="48" thickBot="1">
      <c r="A14" s="12" t="s">
        <v>18</v>
      </c>
      <c r="B14" s="16">
        <v>150</v>
      </c>
      <c r="C14" s="22"/>
      <c r="D14" s="17"/>
      <c r="E14" s="23" t="s">
        <v>13</v>
      </c>
      <c r="F14" s="17"/>
      <c r="G14" s="17"/>
      <c r="H14" s="23" t="s">
        <v>13</v>
      </c>
      <c r="I14" s="23" t="s">
        <v>13</v>
      </c>
      <c r="J14" s="23" t="s">
        <v>13</v>
      </c>
    </row>
    <row r="15" spans="1:10" ht="16.5" thickBot="1">
      <c r="A15" s="12" t="s">
        <v>19</v>
      </c>
      <c r="B15" s="16">
        <v>160</v>
      </c>
      <c r="C15" s="22"/>
      <c r="D15" s="17"/>
      <c r="E15" s="23" t="s">
        <v>13</v>
      </c>
      <c r="F15" s="23" t="s">
        <v>13</v>
      </c>
      <c r="G15" s="23" t="s">
        <v>13</v>
      </c>
      <c r="H15" s="23" t="s">
        <v>13</v>
      </c>
      <c r="I15" s="17"/>
      <c r="J15" s="17"/>
    </row>
    <row r="16" spans="1:10" ht="32.25" thickBot="1">
      <c r="A16" s="12" t="s">
        <v>20</v>
      </c>
      <c r="B16" s="16">
        <v>180</v>
      </c>
      <c r="C16" s="16" t="s">
        <v>13</v>
      </c>
      <c r="D16" s="17"/>
      <c r="E16" s="23" t="s">
        <v>13</v>
      </c>
      <c r="F16" s="23" t="s">
        <v>13</v>
      </c>
      <c r="G16" s="23" t="s">
        <v>13</v>
      </c>
      <c r="H16" s="23" t="s">
        <v>13</v>
      </c>
      <c r="I16" s="17"/>
      <c r="J16" s="23" t="s">
        <v>13</v>
      </c>
    </row>
    <row r="17" spans="1:10" ht="16.5" thickBot="1">
      <c r="A17" s="12"/>
      <c r="B17" s="22"/>
      <c r="C17" s="22"/>
      <c r="D17" s="17"/>
      <c r="E17" s="17"/>
      <c r="F17" s="17"/>
      <c r="G17" s="17"/>
      <c r="H17" s="17"/>
      <c r="I17" s="17"/>
      <c r="J17" s="17"/>
    </row>
    <row r="18" spans="1:19" s="27" customFormat="1" ht="32.25" thickBot="1">
      <c r="A18" s="24" t="s">
        <v>21</v>
      </c>
      <c r="B18" s="25">
        <v>200</v>
      </c>
      <c r="C18" s="26" t="s">
        <v>13</v>
      </c>
      <c r="D18" s="17">
        <f>E18+F18+I18</f>
        <v>6150451.3100000005</v>
      </c>
      <c r="E18" s="17">
        <f>E19+E20</f>
        <v>5969389.3100000005</v>
      </c>
      <c r="F18" s="17">
        <f>F21+F29+F52+F54+F59+F66</f>
        <v>52822</v>
      </c>
      <c r="G18" s="17">
        <f>G21+G29+G52+G54+G59</f>
        <v>0</v>
      </c>
      <c r="H18" s="17">
        <f>H21+H29+H52+H54+H59</f>
        <v>0</v>
      </c>
      <c r="I18" s="17">
        <f>I21+I29+I52+I54+I59</f>
        <v>128240</v>
      </c>
      <c r="J18" s="17">
        <f>J21+J29+J52+J54+J59</f>
        <v>0</v>
      </c>
      <c r="K18" s="27">
        <f>D18-D12</f>
        <v>0</v>
      </c>
      <c r="L18" s="27">
        <f>E18-E12</f>
        <v>0</v>
      </c>
      <c r="M18" s="27">
        <f>F18-F12</f>
        <v>0</v>
      </c>
      <c r="N18" s="27">
        <f aca="true" t="shared" si="0" ref="N18:S18">G18-G12</f>
        <v>0</v>
      </c>
      <c r="O18" s="27">
        <f t="shared" si="0"/>
        <v>0</v>
      </c>
      <c r="P18" s="27">
        <f t="shared" si="0"/>
        <v>0</v>
      </c>
      <c r="Q18" s="27" t="e">
        <f t="shared" si="0"/>
        <v>#VALUE!</v>
      </c>
      <c r="R18" s="27">
        <f t="shared" si="0"/>
        <v>0</v>
      </c>
      <c r="S18" s="27">
        <f t="shared" si="0"/>
        <v>0</v>
      </c>
    </row>
    <row r="19" spans="1:10" s="27" customFormat="1" ht="32.25" thickBot="1">
      <c r="A19" s="24" t="s">
        <v>5</v>
      </c>
      <c r="B19" s="25"/>
      <c r="C19" s="26" t="s">
        <v>78</v>
      </c>
      <c r="D19" s="17">
        <f>E19</f>
        <v>1324216.1900000002</v>
      </c>
      <c r="E19" s="17">
        <f>E23+E27+E31+E33+E35+E40+E41+E43+E55+E56+E57+E58+E64+E38</f>
        <v>1324216.1900000002</v>
      </c>
      <c r="F19" s="17"/>
      <c r="G19" s="17"/>
      <c r="H19" s="17"/>
      <c r="I19" s="17"/>
      <c r="J19" s="17"/>
    </row>
    <row r="20" spans="1:10" s="27" customFormat="1" ht="32.25" thickBot="1">
      <c r="A20" s="24"/>
      <c r="B20" s="25"/>
      <c r="C20" s="26" t="s">
        <v>79</v>
      </c>
      <c r="D20" s="17">
        <f>E20</f>
        <v>4645173.12</v>
      </c>
      <c r="E20" s="17">
        <f>E24+E25+E28+E32+E34+E39+E42+E60+E63</f>
        <v>4645173.12</v>
      </c>
      <c r="F20" s="17"/>
      <c r="G20" s="17"/>
      <c r="H20" s="17"/>
      <c r="I20" s="17"/>
      <c r="J20" s="17"/>
    </row>
    <row r="21" spans="1:10" s="18" customFormat="1" ht="32.25" thickBot="1">
      <c r="A21" s="12" t="s">
        <v>22</v>
      </c>
      <c r="B21" s="28">
        <v>210</v>
      </c>
      <c r="C21" s="22"/>
      <c r="D21" s="17">
        <f aca="true" t="shared" si="1" ref="D21:J21">D22+D25+D26</f>
        <v>4960659.07</v>
      </c>
      <c r="E21" s="17">
        <f t="shared" si="1"/>
        <v>4960659.07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</row>
    <row r="22" spans="1:10" s="18" customFormat="1" ht="16.5" thickBot="1">
      <c r="A22" s="29" t="s">
        <v>23</v>
      </c>
      <c r="B22" s="20">
        <v>211</v>
      </c>
      <c r="C22" s="20"/>
      <c r="D22" s="21">
        <f>D23+D24</f>
        <v>3790561.24</v>
      </c>
      <c r="E22" s="21">
        <f aca="true" t="shared" si="2" ref="E22:J22">E23+E24</f>
        <v>3790561.24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</row>
    <row r="23" spans="1:10" ht="48" thickBot="1">
      <c r="A23" s="30" t="s">
        <v>49</v>
      </c>
      <c r="B23" s="31">
        <v>211</v>
      </c>
      <c r="C23" s="32" t="s">
        <v>63</v>
      </c>
      <c r="D23" s="33">
        <v>401226.01</v>
      </c>
      <c r="E23" s="34">
        <v>401226.01</v>
      </c>
      <c r="F23" s="34"/>
      <c r="G23" s="34"/>
      <c r="H23" s="34"/>
      <c r="I23" s="34"/>
      <c r="J23" s="35"/>
    </row>
    <row r="24" spans="1:10" ht="48" thickBot="1">
      <c r="A24" s="30" t="s">
        <v>49</v>
      </c>
      <c r="B24" s="31">
        <v>211</v>
      </c>
      <c r="C24" s="32" t="s">
        <v>67</v>
      </c>
      <c r="D24" s="33">
        <f>E24</f>
        <v>3389335.23</v>
      </c>
      <c r="E24" s="34">
        <v>3389335.23</v>
      </c>
      <c r="F24" s="34"/>
      <c r="G24" s="34"/>
      <c r="H24" s="34"/>
      <c r="I24" s="34"/>
      <c r="J24" s="35"/>
    </row>
    <row r="25" spans="1:10" s="18" customFormat="1" ht="32.25" thickBot="1">
      <c r="A25" s="30" t="s">
        <v>50</v>
      </c>
      <c r="B25" s="36">
        <v>212</v>
      </c>
      <c r="C25" s="32" t="s">
        <v>67</v>
      </c>
      <c r="D25" s="34">
        <v>13899.28</v>
      </c>
      <c r="E25" s="37">
        <v>13899.28</v>
      </c>
      <c r="F25" s="34"/>
      <c r="G25" s="34"/>
      <c r="H25" s="34"/>
      <c r="I25" s="34"/>
      <c r="J25" s="35"/>
    </row>
    <row r="26" spans="1:10" s="18" customFormat="1" ht="32.25" thickBot="1">
      <c r="A26" s="12" t="s">
        <v>24</v>
      </c>
      <c r="B26" s="22">
        <v>213</v>
      </c>
      <c r="C26" s="22"/>
      <c r="D26" s="17">
        <f aca="true" t="shared" si="3" ref="D26:J26">D27+D28</f>
        <v>1156198.55</v>
      </c>
      <c r="E26" s="17">
        <f t="shared" si="3"/>
        <v>1156198.55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</row>
    <row r="27" spans="1:10" ht="32.25" thickBot="1">
      <c r="A27" s="12" t="s">
        <v>24</v>
      </c>
      <c r="B27" s="22">
        <v>213</v>
      </c>
      <c r="C27" s="38" t="s">
        <v>63</v>
      </c>
      <c r="D27" s="17">
        <v>132619.32</v>
      </c>
      <c r="E27" s="17">
        <v>132619.32</v>
      </c>
      <c r="F27" s="17"/>
      <c r="G27" s="17"/>
      <c r="H27" s="17"/>
      <c r="I27" s="17"/>
      <c r="J27" s="17"/>
    </row>
    <row r="28" spans="1:10" ht="32.25" thickBot="1">
      <c r="A28" s="12" t="s">
        <v>24</v>
      </c>
      <c r="B28" s="22">
        <v>213</v>
      </c>
      <c r="C28" s="38" t="s">
        <v>67</v>
      </c>
      <c r="D28" s="17">
        <f>E28</f>
        <v>1023579.23</v>
      </c>
      <c r="E28" s="17">
        <v>1023579.23</v>
      </c>
      <c r="F28" s="17"/>
      <c r="G28" s="17"/>
      <c r="H28" s="17"/>
      <c r="I28" s="17"/>
      <c r="J28" s="17"/>
    </row>
    <row r="29" spans="1:10" s="18" customFormat="1" ht="39.75" customHeight="1" thickBot="1">
      <c r="A29" s="12" t="s">
        <v>25</v>
      </c>
      <c r="B29" s="22">
        <v>220</v>
      </c>
      <c r="C29" s="22"/>
      <c r="D29" s="17">
        <v>738718.1</v>
      </c>
      <c r="E29" s="17">
        <v>716296.1</v>
      </c>
      <c r="F29" s="17">
        <f>F31+F32+F34+F35+F36+F37+F39+F40+F42+F43+F44</f>
        <v>22422</v>
      </c>
      <c r="G29" s="17">
        <f>G31+G32+G34+G35+G36+G37+G39+G40+G42+G43+G44</f>
        <v>0</v>
      </c>
      <c r="H29" s="17">
        <f>H31+H32+H34+H35+H36+H37+H39+H40+H42+H43+H44</f>
        <v>0</v>
      </c>
      <c r="I29" s="17">
        <f>I31+I32+I34+I35+I36+I37+I39+I40+I42+I43+I44</f>
        <v>0</v>
      </c>
      <c r="J29" s="17">
        <f>J31+J32+J34+J35+J36+J37+J39+J40+J42+J43+J44</f>
        <v>0</v>
      </c>
    </row>
    <row r="30" spans="1:10" ht="16.5" thickBot="1">
      <c r="A30" s="39" t="s">
        <v>23</v>
      </c>
      <c r="B30" s="22"/>
      <c r="C30" s="22"/>
      <c r="D30" s="17">
        <f>E30+F30+G30+H30+I30+J30</f>
        <v>0</v>
      </c>
      <c r="E30" s="17"/>
      <c r="F30" s="17"/>
      <c r="G30" s="17"/>
      <c r="H30" s="17"/>
      <c r="I30" s="17"/>
      <c r="J30" s="17"/>
    </row>
    <row r="31" spans="1:10" ht="32.25" thickBot="1">
      <c r="A31" s="39" t="s">
        <v>26</v>
      </c>
      <c r="B31" s="22">
        <v>221</v>
      </c>
      <c r="C31" s="38" t="s">
        <v>63</v>
      </c>
      <c r="D31" s="17">
        <v>5345.9</v>
      </c>
      <c r="E31" s="17">
        <v>5345.9</v>
      </c>
      <c r="F31" s="17"/>
      <c r="G31" s="17"/>
      <c r="H31" s="17"/>
      <c r="I31" s="17"/>
      <c r="J31" s="17"/>
    </row>
    <row r="32" spans="1:10" ht="32.25" thickBot="1">
      <c r="A32" s="39" t="s">
        <v>26</v>
      </c>
      <c r="B32" s="22">
        <v>221</v>
      </c>
      <c r="C32" s="38" t="s">
        <v>67</v>
      </c>
      <c r="D32" s="17">
        <v>26967.02</v>
      </c>
      <c r="E32" s="17">
        <v>26967.02</v>
      </c>
      <c r="F32" s="17"/>
      <c r="G32" s="17"/>
      <c r="H32" s="17"/>
      <c r="I32" s="17"/>
      <c r="J32" s="17"/>
    </row>
    <row r="33" spans="1:10" ht="32.25" thickBot="1">
      <c r="A33" s="39" t="s">
        <v>27</v>
      </c>
      <c r="B33" s="22">
        <v>222</v>
      </c>
      <c r="C33" s="38" t="s">
        <v>64</v>
      </c>
      <c r="D33" s="17">
        <v>177416.6</v>
      </c>
      <c r="E33" s="17">
        <v>177416.6</v>
      </c>
      <c r="F33" s="17"/>
      <c r="G33" s="17"/>
      <c r="H33" s="17"/>
      <c r="I33" s="17"/>
      <c r="J33" s="17"/>
    </row>
    <row r="34" spans="1:10" ht="32.25" thickBot="1">
      <c r="A34" s="39" t="s">
        <v>27</v>
      </c>
      <c r="B34" s="22">
        <v>222</v>
      </c>
      <c r="C34" s="38" t="s">
        <v>67</v>
      </c>
      <c r="D34" s="17">
        <v>10000</v>
      </c>
      <c r="E34" s="17">
        <v>10000</v>
      </c>
      <c r="F34" s="17"/>
      <c r="G34" s="17"/>
      <c r="H34" s="17"/>
      <c r="I34" s="17"/>
      <c r="J34" s="17"/>
    </row>
    <row r="35" spans="1:10" ht="32.25" thickBot="1">
      <c r="A35" s="39" t="s">
        <v>28</v>
      </c>
      <c r="B35" s="22">
        <v>223</v>
      </c>
      <c r="C35" s="38" t="s">
        <v>63</v>
      </c>
      <c r="D35" s="17">
        <v>382453.56</v>
      </c>
      <c r="E35" s="17">
        <v>382453.56</v>
      </c>
      <c r="F35" s="17"/>
      <c r="G35" s="17"/>
      <c r="H35" s="17"/>
      <c r="I35" s="17"/>
      <c r="J35" s="17"/>
    </row>
    <row r="36" spans="1:10" ht="32.25" hidden="1" thickBot="1">
      <c r="A36" s="39" t="s">
        <v>29</v>
      </c>
      <c r="B36" s="22">
        <v>224</v>
      </c>
      <c r="C36" s="22"/>
      <c r="D36" s="17">
        <v>382453.56</v>
      </c>
      <c r="E36" s="17">
        <v>0</v>
      </c>
      <c r="F36" s="17"/>
      <c r="G36" s="17"/>
      <c r="H36" s="17"/>
      <c r="I36" s="17"/>
      <c r="J36" s="17"/>
    </row>
    <row r="37" spans="1:10" ht="32.25" hidden="1" thickBot="1">
      <c r="A37" s="39" t="s">
        <v>30</v>
      </c>
      <c r="B37" s="22">
        <v>225</v>
      </c>
      <c r="C37" s="38" t="s">
        <v>63</v>
      </c>
      <c r="D37" s="17">
        <v>382453.56</v>
      </c>
      <c r="E37" s="17">
        <v>0</v>
      </c>
      <c r="F37" s="17"/>
      <c r="G37" s="17"/>
      <c r="H37" s="17"/>
      <c r="I37" s="17"/>
      <c r="J37" s="17"/>
    </row>
    <row r="38" spans="1:10" ht="32.25" thickBot="1">
      <c r="A38" s="39" t="s">
        <v>30</v>
      </c>
      <c r="B38" s="22">
        <v>225</v>
      </c>
      <c r="C38" s="38" t="s">
        <v>63</v>
      </c>
      <c r="D38" s="17">
        <v>382453.56</v>
      </c>
      <c r="E38" s="17">
        <v>599.38</v>
      </c>
      <c r="F38" s="17"/>
      <c r="G38" s="17"/>
      <c r="H38" s="17"/>
      <c r="I38" s="17"/>
      <c r="J38" s="17"/>
    </row>
    <row r="39" spans="1:10" ht="32.25" thickBot="1">
      <c r="A39" s="39" t="s">
        <v>30</v>
      </c>
      <c r="B39" s="22">
        <v>225</v>
      </c>
      <c r="C39" s="38" t="s">
        <v>67</v>
      </c>
      <c r="D39" s="17">
        <v>26000</v>
      </c>
      <c r="E39" s="17">
        <v>26000</v>
      </c>
      <c r="F39" s="17"/>
      <c r="G39" s="17"/>
      <c r="H39" s="17"/>
      <c r="I39" s="17"/>
      <c r="J39" s="17"/>
    </row>
    <row r="40" spans="1:10" ht="32.25" thickBot="1">
      <c r="A40" s="39" t="s">
        <v>30</v>
      </c>
      <c r="B40" s="22">
        <v>225</v>
      </c>
      <c r="C40" s="38" t="s">
        <v>64</v>
      </c>
      <c r="D40" s="17">
        <v>70981.32</v>
      </c>
      <c r="E40" s="17">
        <v>70981.32</v>
      </c>
      <c r="F40" s="17"/>
      <c r="G40" s="17"/>
      <c r="H40" s="17"/>
      <c r="I40" s="17"/>
      <c r="J40" s="17"/>
    </row>
    <row r="41" spans="1:10" ht="32.25" thickBot="1">
      <c r="A41" s="39" t="s">
        <v>31</v>
      </c>
      <c r="B41" s="22">
        <v>226</v>
      </c>
      <c r="C41" s="38" t="s">
        <v>80</v>
      </c>
      <c r="D41" s="17">
        <v>3980</v>
      </c>
      <c r="E41" s="17">
        <v>3980</v>
      </c>
      <c r="F41" s="17"/>
      <c r="G41" s="17"/>
      <c r="H41" s="17"/>
      <c r="I41" s="17"/>
      <c r="J41" s="17"/>
    </row>
    <row r="42" spans="1:10" ht="32.25" thickBot="1">
      <c r="A42" s="39" t="s">
        <v>31</v>
      </c>
      <c r="B42" s="22">
        <v>226</v>
      </c>
      <c r="C42" s="38" t="s">
        <v>67</v>
      </c>
      <c r="D42" s="17">
        <v>5926.35</v>
      </c>
      <c r="E42" s="17">
        <v>5926.35</v>
      </c>
      <c r="F42" s="17"/>
      <c r="G42" s="17"/>
      <c r="H42" s="17"/>
      <c r="I42" s="17"/>
      <c r="J42" s="17"/>
    </row>
    <row r="43" spans="1:10" ht="32.25" thickBot="1">
      <c r="A43" s="39" t="s">
        <v>31</v>
      </c>
      <c r="B43" s="22">
        <v>226</v>
      </c>
      <c r="C43" s="38" t="s">
        <v>65</v>
      </c>
      <c r="D43" s="17">
        <v>7225.35</v>
      </c>
      <c r="E43" s="17">
        <v>7225.35</v>
      </c>
      <c r="F43" s="17"/>
      <c r="G43" s="17"/>
      <c r="H43" s="17"/>
      <c r="I43" s="17"/>
      <c r="J43" s="17"/>
    </row>
    <row r="44" spans="1:10" ht="32.25" thickBot="1">
      <c r="A44" s="39" t="s">
        <v>31</v>
      </c>
      <c r="B44" s="22">
        <v>226</v>
      </c>
      <c r="C44" s="38" t="s">
        <v>66</v>
      </c>
      <c r="D44" s="17">
        <f>E44+F44+G44+H44+I44+J44</f>
        <v>22422</v>
      </c>
      <c r="E44" s="17"/>
      <c r="F44" s="17">
        <v>22422</v>
      </c>
      <c r="G44" s="17"/>
      <c r="H44" s="17"/>
      <c r="I44" s="17"/>
      <c r="J44" s="17"/>
    </row>
    <row r="45" spans="1:10" ht="32.25" thickBot="1">
      <c r="A45" s="12" t="s">
        <v>32</v>
      </c>
      <c r="B45" s="22">
        <v>230</v>
      </c>
      <c r="C45" s="22"/>
      <c r="D45" s="17">
        <f>E45+F45+G45+H45+I45+J45</f>
        <v>0</v>
      </c>
      <c r="E45" s="17"/>
      <c r="F45" s="17"/>
      <c r="G45" s="17"/>
      <c r="H45" s="17"/>
      <c r="I45" s="17"/>
      <c r="J45" s="17"/>
    </row>
    <row r="46" spans="1:10" ht="16.5" thickBot="1">
      <c r="A46" s="40" t="s">
        <v>23</v>
      </c>
      <c r="B46" s="22"/>
      <c r="C46" s="22"/>
      <c r="D46" s="17">
        <f>E46+F46+G46+H46+I46+J46</f>
        <v>0</v>
      </c>
      <c r="E46" s="17"/>
      <c r="F46" s="17"/>
      <c r="G46" s="17"/>
      <c r="H46" s="17"/>
      <c r="I46" s="17"/>
      <c r="J46" s="17"/>
    </row>
    <row r="47" spans="1:10" ht="15.75">
      <c r="A47" s="11" t="s">
        <v>33</v>
      </c>
      <c r="B47" s="78">
        <v>240</v>
      </c>
      <c r="C47" s="78"/>
      <c r="D47" s="80">
        <f>E47+F47+G47+H47+I47+J47</f>
        <v>0</v>
      </c>
      <c r="E47" s="76"/>
      <c r="F47" s="76"/>
      <c r="G47" s="76"/>
      <c r="H47" s="76"/>
      <c r="I47" s="76"/>
      <c r="J47" s="76"/>
    </row>
    <row r="48" spans="1:10" ht="15.75">
      <c r="A48" s="11" t="s">
        <v>34</v>
      </c>
      <c r="B48" s="92"/>
      <c r="C48" s="92"/>
      <c r="D48" s="91"/>
      <c r="E48" s="82"/>
      <c r="F48" s="82"/>
      <c r="G48" s="82"/>
      <c r="H48" s="82"/>
      <c r="I48" s="82"/>
      <c r="J48" s="82"/>
    </row>
    <row r="49" spans="1:10" ht="16.5" thickBot="1">
      <c r="A49" s="12" t="s">
        <v>35</v>
      </c>
      <c r="B49" s="79"/>
      <c r="C49" s="79"/>
      <c r="D49" s="81"/>
      <c r="E49" s="77"/>
      <c r="F49" s="77"/>
      <c r="G49" s="77"/>
      <c r="H49" s="77"/>
      <c r="I49" s="77"/>
      <c r="J49" s="77"/>
    </row>
    <row r="50" spans="1:10" ht="16.5" thickBot="1">
      <c r="A50" s="12"/>
      <c r="B50" s="22"/>
      <c r="C50" s="22"/>
      <c r="D50" s="17">
        <f>E50+F50+G50+H50+I50+J50</f>
        <v>0</v>
      </c>
      <c r="E50" s="17"/>
      <c r="F50" s="17"/>
      <c r="G50" s="17"/>
      <c r="H50" s="17"/>
      <c r="I50" s="17"/>
      <c r="J50" s="17"/>
    </row>
    <row r="51" spans="1:10" ht="48" thickBot="1">
      <c r="A51" s="12" t="s">
        <v>36</v>
      </c>
      <c r="B51" s="22">
        <v>250</v>
      </c>
      <c r="C51" s="22"/>
      <c r="D51" s="17">
        <f>E51+F51+G51+H51+I51+J51</f>
        <v>0</v>
      </c>
      <c r="E51" s="17"/>
      <c r="F51" s="17"/>
      <c r="G51" s="17"/>
      <c r="H51" s="17"/>
      <c r="I51" s="17"/>
      <c r="J51" s="17"/>
    </row>
    <row r="52" spans="1:10" ht="48" thickBot="1">
      <c r="A52" s="12" t="s">
        <v>37</v>
      </c>
      <c r="B52" s="22">
        <v>260</v>
      </c>
      <c r="C52" s="16" t="s">
        <v>13</v>
      </c>
      <c r="D52" s="17"/>
      <c r="E52" s="17">
        <f aca="true" t="shared" si="4" ref="E52:J52">E53</f>
        <v>0</v>
      </c>
      <c r="F52" s="17">
        <f t="shared" si="4"/>
        <v>30400</v>
      </c>
      <c r="G52" s="17">
        <f t="shared" si="4"/>
        <v>0</v>
      </c>
      <c r="H52" s="17">
        <f t="shared" si="4"/>
        <v>0</v>
      </c>
      <c r="I52" s="17">
        <f t="shared" si="4"/>
        <v>0</v>
      </c>
      <c r="J52" s="17">
        <f t="shared" si="4"/>
        <v>0</v>
      </c>
    </row>
    <row r="53" spans="1:10" ht="32.25" thickBot="1">
      <c r="A53" s="12" t="s">
        <v>51</v>
      </c>
      <c r="B53" s="22">
        <v>262</v>
      </c>
      <c r="C53" s="38" t="s">
        <v>68</v>
      </c>
      <c r="D53" s="17">
        <v>30400</v>
      </c>
      <c r="E53" s="17"/>
      <c r="F53" s="17">
        <v>30400</v>
      </c>
      <c r="G53" s="17"/>
      <c r="H53" s="17"/>
      <c r="I53" s="17"/>
      <c r="J53" s="17"/>
    </row>
    <row r="54" spans="1:10" s="18" customFormat="1" ht="16.5" thickBot="1">
      <c r="A54" s="12" t="s">
        <v>38</v>
      </c>
      <c r="B54" s="22">
        <v>290</v>
      </c>
      <c r="C54" s="22"/>
      <c r="D54" s="17">
        <f>D55+D56+D57+D58</f>
        <v>14131.279999999999</v>
      </c>
      <c r="E54" s="17">
        <f aca="true" t="shared" si="5" ref="E54:J54">E55+E56+E57+E58</f>
        <v>14131.279999999999</v>
      </c>
      <c r="F54" s="17">
        <f t="shared" si="5"/>
        <v>0</v>
      </c>
      <c r="G54" s="17">
        <f t="shared" si="5"/>
        <v>0</v>
      </c>
      <c r="H54" s="17">
        <f t="shared" si="5"/>
        <v>0</v>
      </c>
      <c r="I54" s="17">
        <f t="shared" si="5"/>
        <v>0</v>
      </c>
      <c r="J54" s="17">
        <f t="shared" si="5"/>
        <v>0</v>
      </c>
    </row>
    <row r="55" spans="1:10" ht="32.25" thickBot="1">
      <c r="A55" s="12" t="s">
        <v>38</v>
      </c>
      <c r="B55" s="22">
        <v>290</v>
      </c>
      <c r="C55" s="38" t="s">
        <v>69</v>
      </c>
      <c r="D55" s="17">
        <v>1250</v>
      </c>
      <c r="E55" s="17">
        <v>1250</v>
      </c>
      <c r="F55" s="17"/>
      <c r="G55" s="17"/>
      <c r="H55" s="17"/>
      <c r="I55" s="17"/>
      <c r="J55" s="17"/>
    </row>
    <row r="56" spans="1:10" ht="32.25" thickBot="1">
      <c r="A56" s="12" t="s">
        <v>38</v>
      </c>
      <c r="B56" s="22">
        <v>290</v>
      </c>
      <c r="C56" s="38" t="s">
        <v>70</v>
      </c>
      <c r="D56" s="17">
        <v>3000</v>
      </c>
      <c r="E56" s="17">
        <v>3000</v>
      </c>
      <c r="F56" s="17"/>
      <c r="G56" s="17"/>
      <c r="H56" s="17"/>
      <c r="I56" s="17"/>
      <c r="J56" s="17"/>
    </row>
    <row r="57" spans="1:10" ht="32.25" thickBot="1">
      <c r="A57" s="12" t="s">
        <v>38</v>
      </c>
      <c r="B57" s="22">
        <v>290</v>
      </c>
      <c r="C57" s="38" t="s">
        <v>71</v>
      </c>
      <c r="D57" s="17">
        <v>5000</v>
      </c>
      <c r="E57" s="17">
        <v>5000</v>
      </c>
      <c r="F57" s="17"/>
      <c r="G57" s="17"/>
      <c r="H57" s="17"/>
      <c r="I57" s="17"/>
      <c r="J57" s="17"/>
    </row>
    <row r="58" spans="1:10" ht="32.25" thickBot="1">
      <c r="A58" s="12" t="s">
        <v>38</v>
      </c>
      <c r="B58" s="22">
        <v>290</v>
      </c>
      <c r="C58" s="38" t="s">
        <v>77</v>
      </c>
      <c r="D58" s="17">
        <v>4881.28</v>
      </c>
      <c r="E58" s="41">
        <v>4881.28</v>
      </c>
      <c r="F58" s="41"/>
      <c r="G58" s="41"/>
      <c r="H58" s="41"/>
      <c r="I58" s="41"/>
      <c r="J58" s="41"/>
    </row>
    <row r="59" spans="1:10" s="18" customFormat="1" ht="48" thickBot="1">
      <c r="A59" s="12" t="s">
        <v>39</v>
      </c>
      <c r="B59" s="22">
        <v>300</v>
      </c>
      <c r="C59" s="16" t="s">
        <v>13</v>
      </c>
      <c r="D59" s="17">
        <f>D60+D63+D64+D65+D66</f>
        <v>405943.48</v>
      </c>
      <c r="E59" s="17">
        <f aca="true" t="shared" si="6" ref="E59:J59">E60+E63+E64+E65</f>
        <v>277703.48</v>
      </c>
      <c r="F59" s="17">
        <f t="shared" si="6"/>
        <v>0</v>
      </c>
      <c r="G59" s="17">
        <f t="shared" si="6"/>
        <v>0</v>
      </c>
      <c r="H59" s="17">
        <f t="shared" si="6"/>
        <v>0</v>
      </c>
      <c r="I59" s="17">
        <f t="shared" si="6"/>
        <v>128240</v>
      </c>
      <c r="J59" s="17">
        <f t="shared" si="6"/>
        <v>0</v>
      </c>
    </row>
    <row r="60" spans="1:10" ht="31.5" customHeight="1">
      <c r="A60" s="83" t="s">
        <v>48</v>
      </c>
      <c r="B60" s="78">
        <v>310</v>
      </c>
      <c r="C60" s="78" t="s">
        <v>72</v>
      </c>
      <c r="D60" s="80">
        <f>E60</f>
        <v>139355.19</v>
      </c>
      <c r="E60" s="76">
        <v>139355.19</v>
      </c>
      <c r="F60" s="76"/>
      <c r="G60" s="76"/>
      <c r="H60" s="76"/>
      <c r="I60" s="76"/>
      <c r="J60" s="76"/>
    </row>
    <row r="61" spans="1:10" ht="15.75" thickBot="1">
      <c r="A61" s="84"/>
      <c r="B61" s="79"/>
      <c r="C61" s="79"/>
      <c r="D61" s="81"/>
      <c r="E61" s="77"/>
      <c r="F61" s="77"/>
      <c r="G61" s="77"/>
      <c r="H61" s="77"/>
      <c r="I61" s="77"/>
      <c r="J61" s="77"/>
    </row>
    <row r="62" spans="1:10" ht="16.5" thickBot="1">
      <c r="A62" s="12" t="s">
        <v>40</v>
      </c>
      <c r="B62" s="22">
        <v>320</v>
      </c>
      <c r="C62" s="22"/>
      <c r="D62" s="17">
        <f>E62+F62+G62+H62+I62+J62</f>
        <v>0</v>
      </c>
      <c r="E62" s="17"/>
      <c r="F62" s="17"/>
      <c r="G62" s="17"/>
      <c r="H62" s="17"/>
      <c r="I62" s="17"/>
      <c r="J62" s="17"/>
    </row>
    <row r="63" spans="1:10" ht="32.25" thickBot="1">
      <c r="A63" s="12" t="s">
        <v>41</v>
      </c>
      <c r="B63" s="22">
        <v>340</v>
      </c>
      <c r="C63" s="20" t="s">
        <v>73</v>
      </c>
      <c r="D63" s="17">
        <f>E63</f>
        <v>10110.82</v>
      </c>
      <c r="E63" s="17">
        <v>10110.82</v>
      </c>
      <c r="F63" s="17"/>
      <c r="G63" s="17"/>
      <c r="H63" s="17"/>
      <c r="I63" s="17"/>
      <c r="J63" s="17"/>
    </row>
    <row r="64" spans="1:10" ht="32.25" thickBot="1">
      <c r="A64" s="12" t="s">
        <v>41</v>
      </c>
      <c r="B64" s="22">
        <v>340</v>
      </c>
      <c r="C64" s="20" t="s">
        <v>74</v>
      </c>
      <c r="D64" s="17">
        <f>E64</f>
        <v>128237.47</v>
      </c>
      <c r="E64" s="17">
        <v>128237.47</v>
      </c>
      <c r="F64" s="17"/>
      <c r="G64" s="17"/>
      <c r="H64" s="17"/>
      <c r="I64" s="17"/>
      <c r="J64" s="17"/>
    </row>
    <row r="65" spans="1:10" ht="32.25" thickBot="1">
      <c r="A65" s="12" t="s">
        <v>41</v>
      </c>
      <c r="B65" s="42">
        <v>340</v>
      </c>
      <c r="C65" s="38" t="s">
        <v>75</v>
      </c>
      <c r="D65" s="17">
        <f>I65</f>
        <v>128240</v>
      </c>
      <c r="E65" s="17"/>
      <c r="F65" s="17"/>
      <c r="G65" s="17"/>
      <c r="H65" s="17"/>
      <c r="I65" s="17">
        <v>128240</v>
      </c>
      <c r="J65" s="17"/>
    </row>
    <row r="66" spans="1:10" ht="32.25" thickBot="1">
      <c r="A66" s="12" t="s">
        <v>41</v>
      </c>
      <c r="B66" s="42">
        <v>340</v>
      </c>
      <c r="C66" s="38" t="s">
        <v>76</v>
      </c>
      <c r="D66" s="17"/>
      <c r="E66" s="17"/>
      <c r="F66" s="17"/>
      <c r="G66" s="17"/>
      <c r="H66" s="17"/>
      <c r="I66" s="17"/>
      <c r="J66" s="17"/>
    </row>
    <row r="67" spans="1:10" ht="32.25" thickBot="1">
      <c r="A67" s="12" t="s">
        <v>42</v>
      </c>
      <c r="B67" s="22">
        <v>400</v>
      </c>
      <c r="C67" s="22"/>
      <c r="D67" s="17">
        <f>E67+F67+G67+H67+I67+J67</f>
        <v>0</v>
      </c>
      <c r="E67" s="17"/>
      <c r="F67" s="17"/>
      <c r="G67" s="17"/>
      <c r="H67" s="17"/>
      <c r="I67" s="17"/>
      <c r="J67" s="17"/>
    </row>
    <row r="68" spans="1:10" ht="15.75">
      <c r="A68" s="11" t="s">
        <v>43</v>
      </c>
      <c r="B68" s="78">
        <v>410</v>
      </c>
      <c r="C68" s="78"/>
      <c r="D68" s="80">
        <f>E68+F68+G68+H68+I68+J68</f>
        <v>0</v>
      </c>
      <c r="E68" s="76"/>
      <c r="F68" s="76"/>
      <c r="G68" s="76"/>
      <c r="H68" s="76"/>
      <c r="I68" s="76"/>
      <c r="J68" s="76"/>
    </row>
    <row r="69" spans="1:10" ht="32.25" thickBot="1">
      <c r="A69" s="12" t="s">
        <v>44</v>
      </c>
      <c r="B69" s="79"/>
      <c r="C69" s="79"/>
      <c r="D69" s="81"/>
      <c r="E69" s="77"/>
      <c r="F69" s="77"/>
      <c r="G69" s="77"/>
      <c r="H69" s="77"/>
      <c r="I69" s="77"/>
      <c r="J69" s="77"/>
    </row>
    <row r="70" spans="1:10" ht="16.5" thickBot="1">
      <c r="A70" s="12" t="s">
        <v>45</v>
      </c>
      <c r="B70" s="22">
        <v>420</v>
      </c>
      <c r="C70" s="22"/>
      <c r="D70" s="17">
        <f>E70+F70+G70+H70+I70+J70</f>
        <v>0</v>
      </c>
      <c r="E70" s="17"/>
      <c r="F70" s="17"/>
      <c r="G70" s="17"/>
      <c r="H70" s="17"/>
      <c r="I70" s="17"/>
      <c r="J70" s="17"/>
    </row>
    <row r="71" spans="1:10" ht="32.25" thickBot="1">
      <c r="A71" s="12" t="s">
        <v>46</v>
      </c>
      <c r="B71" s="22">
        <v>510</v>
      </c>
      <c r="C71" s="16" t="s">
        <v>13</v>
      </c>
      <c r="D71" s="17"/>
      <c r="E71" s="17"/>
      <c r="F71" s="17"/>
      <c r="G71" s="17"/>
      <c r="H71" s="17"/>
      <c r="I71" s="17"/>
      <c r="J71" s="17"/>
    </row>
    <row r="72" spans="1:10" ht="32.25" thickBot="1">
      <c r="A72" s="12" t="s">
        <v>47</v>
      </c>
      <c r="B72" s="22">
        <v>610</v>
      </c>
      <c r="C72" s="16" t="s">
        <v>13</v>
      </c>
      <c r="D72" s="17">
        <f>D71+D6-D18</f>
        <v>0</v>
      </c>
      <c r="E72" s="17">
        <v>0</v>
      </c>
      <c r="F72" s="17">
        <v>0</v>
      </c>
      <c r="G72" s="17">
        <f>G71+G6-G18</f>
        <v>0</v>
      </c>
      <c r="H72" s="17">
        <f>H71+H6-H18</f>
        <v>0</v>
      </c>
      <c r="I72" s="17">
        <v>0</v>
      </c>
      <c r="J72" s="17"/>
    </row>
    <row r="73" ht="15">
      <c r="B73" s="44"/>
    </row>
    <row r="74" ht="15">
      <c r="B74" s="44"/>
    </row>
    <row r="75" ht="15">
      <c r="B75" s="44"/>
    </row>
    <row r="76" ht="15">
      <c r="B76" s="44"/>
    </row>
    <row r="77" ht="15">
      <c r="B77" s="44"/>
    </row>
    <row r="78" ht="15">
      <c r="B78" s="44"/>
    </row>
    <row r="79" ht="15">
      <c r="B79" s="44"/>
    </row>
    <row r="80" ht="15">
      <c r="B80" s="44"/>
    </row>
    <row r="81" ht="15">
      <c r="B81" s="44"/>
    </row>
    <row r="82" ht="15">
      <c r="B82" s="44"/>
    </row>
    <row r="83" ht="15">
      <c r="B83" s="44"/>
    </row>
    <row r="84" ht="15">
      <c r="B84" s="44"/>
    </row>
    <row r="85" ht="15">
      <c r="B85" s="44"/>
    </row>
  </sheetData>
  <sheetProtection/>
  <mergeCells count="48">
    <mergeCell ref="F3:F4"/>
    <mergeCell ref="G3:G4"/>
    <mergeCell ref="H3:H4"/>
    <mergeCell ref="I7:I8"/>
    <mergeCell ref="J7:J8"/>
    <mergeCell ref="F7:F8"/>
    <mergeCell ref="G7:G8"/>
    <mergeCell ref="H7:H8"/>
    <mergeCell ref="H47:H49"/>
    <mergeCell ref="I47:I49"/>
    <mergeCell ref="J47:J49"/>
    <mergeCell ref="A1:A4"/>
    <mergeCell ref="B1:B4"/>
    <mergeCell ref="C1:C4"/>
    <mergeCell ref="D1:J1"/>
    <mergeCell ref="D2:D4"/>
    <mergeCell ref="E2:J2"/>
    <mergeCell ref="E3:E4"/>
    <mergeCell ref="A60:A61"/>
    <mergeCell ref="I3:J3"/>
    <mergeCell ref="B7:B8"/>
    <mergeCell ref="C7:C8"/>
    <mergeCell ref="D7:D8"/>
    <mergeCell ref="E7:E8"/>
    <mergeCell ref="D47:D49"/>
    <mergeCell ref="D60:D61"/>
    <mergeCell ref="B47:B49"/>
    <mergeCell ref="C47:C49"/>
    <mergeCell ref="H60:H61"/>
    <mergeCell ref="I60:I61"/>
    <mergeCell ref="B60:B61"/>
    <mergeCell ref="C60:C61"/>
    <mergeCell ref="E60:E61"/>
    <mergeCell ref="E47:E49"/>
    <mergeCell ref="F47:F49"/>
    <mergeCell ref="F60:F61"/>
    <mergeCell ref="G60:G61"/>
    <mergeCell ref="G47:G49"/>
    <mergeCell ref="J60:J61"/>
    <mergeCell ref="B68:B69"/>
    <mergeCell ref="C68:C69"/>
    <mergeCell ref="E68:E69"/>
    <mergeCell ref="F68:F69"/>
    <mergeCell ref="G68:G69"/>
    <mergeCell ref="H68:H69"/>
    <mergeCell ref="I68:I69"/>
    <mergeCell ref="J68:J69"/>
    <mergeCell ref="D68:D69"/>
  </mergeCells>
  <hyperlinks>
    <hyperlink ref="F3" r:id="rId1" display="consultantplus://offline/ref=6C3BC7EEDFA7ADDB1D64435BFAE2A2520B048869A0D0DA62E4064DEA547618D2ABA8DD50C60DU65D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19.00390625" style="0" customWidth="1"/>
    <col min="4" max="4" width="15.75390625" style="0" customWidth="1"/>
    <col min="7" max="7" width="19.00390625" style="0" customWidth="1"/>
  </cols>
  <sheetData>
    <row r="1" spans="1:12" ht="31.5" customHeight="1" thickBot="1">
      <c r="A1" s="103" t="s">
        <v>0</v>
      </c>
      <c r="B1" s="103" t="s">
        <v>1</v>
      </c>
      <c r="C1" s="103" t="s">
        <v>52</v>
      </c>
      <c r="D1" s="106" t="s">
        <v>53</v>
      </c>
      <c r="E1" s="107"/>
      <c r="F1" s="107"/>
      <c r="G1" s="107"/>
      <c r="H1" s="107"/>
      <c r="I1" s="107"/>
      <c r="J1" s="107"/>
      <c r="K1" s="107"/>
      <c r="L1" s="108"/>
    </row>
    <row r="2" spans="1:12" ht="16.5" thickBot="1">
      <c r="A2" s="104"/>
      <c r="B2" s="104"/>
      <c r="C2" s="104"/>
      <c r="D2" s="109" t="s">
        <v>54</v>
      </c>
      <c r="E2" s="110"/>
      <c r="F2" s="111"/>
      <c r="G2" s="106" t="s">
        <v>5</v>
      </c>
      <c r="H2" s="107"/>
      <c r="I2" s="107"/>
      <c r="J2" s="107"/>
      <c r="K2" s="107"/>
      <c r="L2" s="108"/>
    </row>
    <row r="3" spans="1:12" ht="102" customHeight="1" thickBot="1">
      <c r="A3" s="104"/>
      <c r="B3" s="104"/>
      <c r="C3" s="104"/>
      <c r="D3" s="112"/>
      <c r="E3" s="113"/>
      <c r="F3" s="114"/>
      <c r="G3" s="115" t="s">
        <v>55</v>
      </c>
      <c r="H3" s="116"/>
      <c r="I3" s="117"/>
      <c r="J3" s="115" t="s">
        <v>56</v>
      </c>
      <c r="K3" s="116"/>
      <c r="L3" s="117"/>
    </row>
    <row r="4" spans="1:12" ht="111" thickBot="1">
      <c r="A4" s="105"/>
      <c r="B4" s="105"/>
      <c r="C4" s="105"/>
      <c r="D4" s="1" t="s">
        <v>57</v>
      </c>
      <c r="E4" s="1" t="s">
        <v>58</v>
      </c>
      <c r="F4" s="1" t="s">
        <v>59</v>
      </c>
      <c r="G4" s="1" t="s">
        <v>57</v>
      </c>
      <c r="H4" s="1" t="s">
        <v>58</v>
      </c>
      <c r="I4" s="1" t="s">
        <v>59</v>
      </c>
      <c r="J4" s="1" t="s">
        <v>57</v>
      </c>
      <c r="K4" s="1" t="s">
        <v>58</v>
      </c>
      <c r="L4" s="1" t="s">
        <v>58</v>
      </c>
    </row>
    <row r="5" spans="1:12" ht="16.5" thickBot="1">
      <c r="A5" s="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73.5" customHeight="1" thickBot="1">
      <c r="A6" s="3" t="s">
        <v>60</v>
      </c>
      <c r="B6" s="4">
        <v>1</v>
      </c>
      <c r="C6" s="4" t="s">
        <v>13</v>
      </c>
      <c r="D6" s="8">
        <v>1104012.34</v>
      </c>
      <c r="E6" s="5">
        <f aca="true" t="shared" si="0" ref="E6:L6">E7+E9</f>
        <v>0</v>
      </c>
      <c r="F6" s="5">
        <f t="shared" si="0"/>
        <v>0</v>
      </c>
      <c r="G6" s="8">
        <v>1104012.34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</row>
    <row r="7" spans="1:12" ht="89.25" customHeight="1" thickBot="1">
      <c r="A7" s="3" t="s">
        <v>61</v>
      </c>
      <c r="B7" s="4">
        <v>1001</v>
      </c>
      <c r="C7" s="4" t="s">
        <v>13</v>
      </c>
      <c r="D7" s="8">
        <v>282171.86</v>
      </c>
      <c r="E7" s="5"/>
      <c r="F7" s="5"/>
      <c r="G7" s="9">
        <v>282171.86</v>
      </c>
      <c r="H7" s="5"/>
      <c r="I7" s="5"/>
      <c r="J7" s="5">
        <v>0</v>
      </c>
      <c r="K7" s="5"/>
      <c r="L7" s="5"/>
    </row>
    <row r="8" spans="1:12" ht="16.5" thickBot="1">
      <c r="A8" s="3"/>
      <c r="B8" s="6"/>
      <c r="C8" s="6"/>
      <c r="D8" s="8"/>
      <c r="E8" s="5"/>
      <c r="F8" s="5"/>
      <c r="G8" s="8"/>
      <c r="H8" s="5"/>
      <c r="I8" s="5"/>
      <c r="J8" s="5"/>
      <c r="K8" s="5"/>
      <c r="L8" s="5"/>
    </row>
    <row r="9" spans="1:12" ht="87.75" customHeight="1" thickBot="1">
      <c r="A9" s="3" t="s">
        <v>62</v>
      </c>
      <c r="B9" s="4">
        <v>2001</v>
      </c>
      <c r="C9" s="6"/>
      <c r="D9" s="8">
        <f>G9+H9+I9</f>
        <v>821840.4800000001</v>
      </c>
      <c r="E9" s="5"/>
      <c r="F9" s="5"/>
      <c r="G9" s="8">
        <f>G6-G7</f>
        <v>821840.4800000001</v>
      </c>
      <c r="H9" s="5"/>
      <c r="I9" s="5"/>
      <c r="J9" s="5">
        <v>0</v>
      </c>
      <c r="K9" s="5"/>
      <c r="L9" s="5"/>
    </row>
    <row r="10" spans="1:12" ht="16.5" thickBot="1">
      <c r="A10" s="3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</row>
    <row r="11" spans="4:12" ht="12.75">
      <c r="D11" s="7"/>
      <c r="E11" s="7"/>
      <c r="F11" s="7"/>
      <c r="G11" s="7"/>
      <c r="H11" s="7"/>
      <c r="I11" s="7"/>
      <c r="J11" s="7"/>
      <c r="K11" s="7"/>
      <c r="L11" s="7"/>
    </row>
    <row r="12" spans="4:12" ht="12.75">
      <c r="D12" s="7"/>
      <c r="E12" s="7"/>
      <c r="F12" s="7"/>
      <c r="G12" s="7"/>
      <c r="H12" s="7"/>
      <c r="I12" s="7"/>
      <c r="J12" s="7"/>
      <c r="K12" s="7"/>
      <c r="L12" s="7"/>
    </row>
    <row r="13" spans="4:12" ht="12.75">
      <c r="D13" s="7"/>
      <c r="E13" s="7"/>
      <c r="F13" s="7"/>
      <c r="G13" s="7"/>
      <c r="H13" s="7"/>
      <c r="I13" s="7"/>
      <c r="J13" s="7"/>
      <c r="K13" s="7"/>
      <c r="L13" s="7"/>
    </row>
    <row r="14" spans="4:12" ht="12.75">
      <c r="D14" s="7"/>
      <c r="E14" s="7"/>
      <c r="F14" s="7"/>
      <c r="G14" s="7"/>
      <c r="H14" s="7"/>
      <c r="I14" s="7"/>
      <c r="J14" s="7"/>
      <c r="K14" s="7"/>
      <c r="L14" s="7"/>
    </row>
    <row r="15" spans="4:12" ht="12.75">
      <c r="D15" s="7"/>
      <c r="E15" s="7"/>
      <c r="F15" s="7"/>
      <c r="G15" s="7"/>
      <c r="H15" s="7"/>
      <c r="I15" s="7"/>
      <c r="J15" s="7"/>
      <c r="K15" s="7"/>
      <c r="L15" s="7"/>
    </row>
  </sheetData>
  <sheetProtection/>
  <mergeCells count="8">
    <mergeCell ref="A1:A4"/>
    <mergeCell ref="B1:B4"/>
    <mergeCell ref="C1:C4"/>
    <mergeCell ref="D1:L1"/>
    <mergeCell ref="D2:F3"/>
    <mergeCell ref="G2:L2"/>
    <mergeCell ref="G3:I3"/>
    <mergeCell ref="J3:L3"/>
  </mergeCells>
  <hyperlinks>
    <hyperlink ref="G3" r:id="rId1" display="consultantplus://offline/ref=6C3BC7EEDFA7ADDB1D64435BFAE2A2520B0B866EA1D1DA62E4064DEA54U756G"/>
    <hyperlink ref="J3" r:id="rId2" display="consultantplus://offline/ref=6C3BC7EEDFA7ADDB1D64435BFAE2A2520B048269A5D2DA62E4064DEA54U756G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26.375" style="43" customWidth="1"/>
    <col min="2" max="2" width="8.25390625" style="10" customWidth="1"/>
    <col min="3" max="3" width="11.375" style="10" customWidth="1"/>
    <col min="4" max="4" width="14.625" style="45" customWidth="1"/>
    <col min="5" max="5" width="13.875" style="45" customWidth="1"/>
    <col min="6" max="6" width="13.375" style="45" customWidth="1"/>
    <col min="7" max="7" width="10.875" style="45" bestFit="1" customWidth="1"/>
    <col min="8" max="8" width="10.00390625" style="45" bestFit="1" customWidth="1"/>
    <col min="9" max="9" width="12.75390625" style="45" customWidth="1"/>
    <col min="10" max="10" width="8.375" style="45" bestFit="1" customWidth="1"/>
    <col min="11" max="11" width="12.00390625" style="10" customWidth="1"/>
    <col min="12" max="12" width="13.75390625" style="10" customWidth="1"/>
    <col min="13" max="13" width="12.875" style="10" customWidth="1"/>
    <col min="14" max="15" width="9.25390625" style="10" bestFit="1" customWidth="1"/>
    <col min="16" max="16" width="11.25390625" style="10" customWidth="1"/>
    <col min="17" max="17" width="9.375" style="10" bestFit="1" customWidth="1"/>
    <col min="18" max="19" width="9.25390625" style="10" bestFit="1" customWidth="1"/>
    <col min="20" max="16384" width="9.125" style="10" customWidth="1"/>
  </cols>
  <sheetData>
    <row r="1" spans="1:10" ht="18" customHeight="1" thickBot="1">
      <c r="A1" s="127" t="s">
        <v>0</v>
      </c>
      <c r="B1" s="130" t="s">
        <v>1</v>
      </c>
      <c r="C1" s="130" t="s">
        <v>2</v>
      </c>
      <c r="D1" s="133" t="s">
        <v>3</v>
      </c>
      <c r="E1" s="134"/>
      <c r="F1" s="134"/>
      <c r="G1" s="134"/>
      <c r="H1" s="134"/>
      <c r="I1" s="134"/>
      <c r="J1" s="135"/>
    </row>
    <row r="2" spans="1:10" ht="15.75" thickBot="1">
      <c r="A2" s="128"/>
      <c r="B2" s="131"/>
      <c r="C2" s="131"/>
      <c r="D2" s="122" t="s">
        <v>4</v>
      </c>
      <c r="E2" s="133" t="s">
        <v>5</v>
      </c>
      <c r="F2" s="134"/>
      <c r="G2" s="134"/>
      <c r="H2" s="134"/>
      <c r="I2" s="134"/>
      <c r="J2" s="135"/>
    </row>
    <row r="3" spans="1:10" ht="113.25" customHeight="1" thickBot="1">
      <c r="A3" s="128"/>
      <c r="B3" s="131"/>
      <c r="C3" s="131"/>
      <c r="D3" s="136"/>
      <c r="E3" s="122" t="s">
        <v>6</v>
      </c>
      <c r="F3" s="120" t="s">
        <v>7</v>
      </c>
      <c r="G3" s="122" t="s">
        <v>8</v>
      </c>
      <c r="H3" s="122" t="s">
        <v>9</v>
      </c>
      <c r="I3" s="133" t="s">
        <v>10</v>
      </c>
      <c r="J3" s="135"/>
    </row>
    <row r="4" spans="1:10" ht="26.25" thickBot="1">
      <c r="A4" s="129"/>
      <c r="B4" s="132"/>
      <c r="C4" s="132"/>
      <c r="D4" s="123"/>
      <c r="E4" s="123"/>
      <c r="F4" s="121"/>
      <c r="G4" s="123"/>
      <c r="H4" s="123"/>
      <c r="I4" s="48" t="s">
        <v>4</v>
      </c>
      <c r="J4" s="48" t="s">
        <v>11</v>
      </c>
    </row>
    <row r="5" spans="1:10" ht="15.75" thickBot="1">
      <c r="A5" s="47">
        <v>1</v>
      </c>
      <c r="B5" s="49">
        <v>2</v>
      </c>
      <c r="C5" s="49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</row>
    <row r="6" spans="1:10" s="18" customFormat="1" ht="16.5" thickBot="1">
      <c r="A6" s="47" t="s">
        <v>12</v>
      </c>
      <c r="B6" s="51">
        <v>100</v>
      </c>
      <c r="C6" s="51" t="s">
        <v>13</v>
      </c>
      <c r="D6" s="52">
        <f>E6+F6+I6</f>
        <v>6149851.930000001</v>
      </c>
      <c r="E6" s="52">
        <f>E12</f>
        <v>5968789.930000001</v>
      </c>
      <c r="F6" s="52">
        <f>F12</f>
        <v>52822</v>
      </c>
      <c r="G6" s="52">
        <f>G12</f>
        <v>0</v>
      </c>
      <c r="H6" s="52">
        <f>H10+H12</f>
        <v>0</v>
      </c>
      <c r="I6" s="52">
        <f>I10+I12</f>
        <v>128240</v>
      </c>
      <c r="J6" s="52">
        <f>J10</f>
        <v>0</v>
      </c>
    </row>
    <row r="7" spans="1:10" ht="21.75" customHeight="1">
      <c r="A7" s="53" t="s">
        <v>5</v>
      </c>
      <c r="B7" s="137">
        <v>110</v>
      </c>
      <c r="C7" s="139"/>
      <c r="D7" s="124"/>
      <c r="E7" s="118" t="s">
        <v>13</v>
      </c>
      <c r="F7" s="118" t="s">
        <v>13</v>
      </c>
      <c r="G7" s="118" t="s">
        <v>13</v>
      </c>
      <c r="H7" s="118" t="s">
        <v>13</v>
      </c>
      <c r="I7" s="124"/>
      <c r="J7" s="118" t="s">
        <v>13</v>
      </c>
    </row>
    <row r="8" spans="1:10" ht="40.5" customHeight="1" thickBot="1">
      <c r="A8" s="47" t="s">
        <v>14</v>
      </c>
      <c r="B8" s="138"/>
      <c r="C8" s="140"/>
      <c r="D8" s="125"/>
      <c r="E8" s="119"/>
      <c r="F8" s="119"/>
      <c r="G8" s="119"/>
      <c r="H8" s="119"/>
      <c r="I8" s="125"/>
      <c r="J8" s="119"/>
    </row>
    <row r="9" spans="1:10" ht="15.75" thickBot="1">
      <c r="A9" s="47"/>
      <c r="B9" s="56"/>
      <c r="C9" s="56"/>
      <c r="D9" s="52"/>
      <c r="E9" s="52"/>
      <c r="F9" s="52"/>
      <c r="G9" s="52"/>
      <c r="H9" s="52"/>
      <c r="I9" s="52"/>
      <c r="J9" s="52"/>
    </row>
    <row r="10" spans="1:10" ht="26.25" thickBot="1">
      <c r="A10" s="47" t="s">
        <v>15</v>
      </c>
      <c r="B10" s="51">
        <v>120</v>
      </c>
      <c r="C10" s="56"/>
      <c r="D10" s="52"/>
      <c r="E10" s="52"/>
      <c r="F10" s="57" t="s">
        <v>13</v>
      </c>
      <c r="G10" s="57" t="s">
        <v>13</v>
      </c>
      <c r="H10" s="52"/>
      <c r="I10" s="52"/>
      <c r="J10" s="52"/>
    </row>
    <row r="11" spans="1:10" ht="15.75" thickBot="1">
      <c r="A11" s="47"/>
      <c r="B11" s="56"/>
      <c r="C11" s="56"/>
      <c r="D11" s="52"/>
      <c r="E11" s="52"/>
      <c r="F11" s="52"/>
      <c r="G11" s="52"/>
      <c r="H11" s="52"/>
      <c r="I11" s="52"/>
      <c r="J11" s="52"/>
    </row>
    <row r="12" spans="1:10" ht="26.25" thickBot="1">
      <c r="A12" s="47" t="s">
        <v>16</v>
      </c>
      <c r="B12" s="51">
        <v>130</v>
      </c>
      <c r="C12" s="56"/>
      <c r="D12" s="52">
        <f>E12+F12+I12</f>
        <v>6149851.930000001</v>
      </c>
      <c r="E12" s="52">
        <f>E18</f>
        <v>5968789.930000001</v>
      </c>
      <c r="F12" s="52">
        <v>52822</v>
      </c>
      <c r="G12" s="52"/>
      <c r="H12" s="52"/>
      <c r="I12" s="52">
        <f>I18</f>
        <v>128240</v>
      </c>
      <c r="J12" s="57" t="s">
        <v>13</v>
      </c>
    </row>
    <row r="13" spans="1:10" ht="77.25" thickBot="1">
      <c r="A13" s="47" t="s">
        <v>17</v>
      </c>
      <c r="B13" s="51">
        <v>140</v>
      </c>
      <c r="C13" s="56"/>
      <c r="D13" s="52"/>
      <c r="E13" s="57" t="s">
        <v>13</v>
      </c>
      <c r="F13" s="57" t="s">
        <v>13</v>
      </c>
      <c r="G13" s="57" t="s">
        <v>13</v>
      </c>
      <c r="H13" s="57" t="s">
        <v>13</v>
      </c>
      <c r="I13" s="52"/>
      <c r="J13" s="57" t="s">
        <v>13</v>
      </c>
    </row>
    <row r="14" spans="1:10" ht="26.25" thickBot="1">
      <c r="A14" s="47" t="s">
        <v>18</v>
      </c>
      <c r="B14" s="51">
        <v>150</v>
      </c>
      <c r="C14" s="56"/>
      <c r="D14" s="52"/>
      <c r="E14" s="57" t="s">
        <v>13</v>
      </c>
      <c r="F14" s="52"/>
      <c r="G14" s="52"/>
      <c r="H14" s="57" t="s">
        <v>13</v>
      </c>
      <c r="I14" s="57" t="s">
        <v>13</v>
      </c>
      <c r="J14" s="57" t="s">
        <v>13</v>
      </c>
    </row>
    <row r="15" spans="1:10" ht="15.75" thickBot="1">
      <c r="A15" s="47" t="s">
        <v>19</v>
      </c>
      <c r="B15" s="51">
        <v>160</v>
      </c>
      <c r="C15" s="56"/>
      <c r="D15" s="52"/>
      <c r="E15" s="57" t="s">
        <v>13</v>
      </c>
      <c r="F15" s="57" t="s">
        <v>13</v>
      </c>
      <c r="G15" s="57" t="s">
        <v>13</v>
      </c>
      <c r="H15" s="57" t="s">
        <v>13</v>
      </c>
      <c r="I15" s="52"/>
      <c r="J15" s="52"/>
    </row>
    <row r="16" spans="1:10" ht="26.25" thickBot="1">
      <c r="A16" s="47" t="s">
        <v>20</v>
      </c>
      <c r="B16" s="51">
        <v>180</v>
      </c>
      <c r="C16" s="51" t="s">
        <v>13</v>
      </c>
      <c r="D16" s="52"/>
      <c r="E16" s="57" t="s">
        <v>13</v>
      </c>
      <c r="F16" s="57" t="s">
        <v>13</v>
      </c>
      <c r="G16" s="57" t="s">
        <v>13</v>
      </c>
      <c r="H16" s="57" t="s">
        <v>13</v>
      </c>
      <c r="I16" s="52"/>
      <c r="J16" s="57" t="s">
        <v>13</v>
      </c>
    </row>
    <row r="17" spans="1:10" ht="15.75" thickBot="1">
      <c r="A17" s="47"/>
      <c r="B17" s="56"/>
      <c r="C17" s="56"/>
      <c r="D17" s="52"/>
      <c r="E17" s="52"/>
      <c r="F17" s="52"/>
      <c r="G17" s="52"/>
      <c r="H17" s="52"/>
      <c r="I17" s="52"/>
      <c r="J17" s="52"/>
    </row>
    <row r="18" spans="1:19" s="27" customFormat="1" ht="16.5" thickBot="1">
      <c r="A18" s="58" t="s">
        <v>21</v>
      </c>
      <c r="B18" s="59">
        <v>200</v>
      </c>
      <c r="C18" s="60" t="s">
        <v>13</v>
      </c>
      <c r="D18" s="52">
        <f>E18+F18+I18</f>
        <v>6149851.930000001</v>
      </c>
      <c r="E18" s="52">
        <f>E19+E20</f>
        <v>5968789.930000001</v>
      </c>
      <c r="F18" s="52">
        <f>F21+F29+F52+F54+F59+F66</f>
        <v>52822</v>
      </c>
      <c r="G18" s="52">
        <f>G21+G29+G52+G54+G59</f>
        <v>0</v>
      </c>
      <c r="H18" s="52">
        <f>H21+H29+H52+H54+H59</f>
        <v>0</v>
      </c>
      <c r="I18" s="52">
        <f>I21+I29+I52+I54+I59</f>
        <v>128240</v>
      </c>
      <c r="J18" s="52">
        <f>J21+J29+J52+J54+J59</f>
        <v>0</v>
      </c>
      <c r="K18" s="27">
        <f aca="true" t="shared" si="0" ref="K18:S18">D18-D12</f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  <c r="P18" s="27">
        <f t="shared" si="0"/>
        <v>0</v>
      </c>
      <c r="Q18" s="27" t="e">
        <f t="shared" si="0"/>
        <v>#VALUE!</v>
      </c>
      <c r="R18" s="27">
        <f t="shared" si="0"/>
        <v>0</v>
      </c>
      <c r="S18" s="27">
        <f t="shared" si="0"/>
        <v>0</v>
      </c>
    </row>
    <row r="19" spans="1:10" s="27" customFormat="1" ht="27" thickBot="1">
      <c r="A19" s="58" t="s">
        <v>5</v>
      </c>
      <c r="B19" s="59"/>
      <c r="C19" s="60" t="s">
        <v>78</v>
      </c>
      <c r="D19" s="52">
        <f>E19</f>
        <v>1323616.8100000003</v>
      </c>
      <c r="E19" s="52">
        <f>E23+E27+E31+E33+E35+E40+E41+E43+E55+E56+E57+E58+E64+E38</f>
        <v>1323616.8100000003</v>
      </c>
      <c r="F19" s="52"/>
      <c r="G19" s="52"/>
      <c r="H19" s="52"/>
      <c r="I19" s="52"/>
      <c r="J19" s="52"/>
    </row>
    <row r="20" spans="1:10" s="27" customFormat="1" ht="27" thickBot="1">
      <c r="A20" s="58"/>
      <c r="B20" s="59"/>
      <c r="C20" s="60" t="s">
        <v>79</v>
      </c>
      <c r="D20" s="52">
        <f>E20</f>
        <v>4645173.12</v>
      </c>
      <c r="E20" s="52">
        <f>E24+E25+E28+E32+E34+E39+E42+E60+E63</f>
        <v>4645173.12</v>
      </c>
      <c r="F20" s="52"/>
      <c r="G20" s="52"/>
      <c r="H20" s="52"/>
      <c r="I20" s="52"/>
      <c r="J20" s="52"/>
    </row>
    <row r="21" spans="1:10" s="18" customFormat="1" ht="26.25" thickBot="1">
      <c r="A21" s="47" t="s">
        <v>22</v>
      </c>
      <c r="B21" s="61">
        <v>210</v>
      </c>
      <c r="C21" s="56"/>
      <c r="D21" s="52">
        <f aca="true" t="shared" si="1" ref="D21:J21">D22+D25+D26</f>
        <v>4960659.07</v>
      </c>
      <c r="E21" s="52">
        <f t="shared" si="1"/>
        <v>4960659.07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 t="shared" si="1"/>
        <v>0</v>
      </c>
      <c r="J21" s="52">
        <f t="shared" si="1"/>
        <v>0</v>
      </c>
    </row>
    <row r="22" spans="1:10" s="18" customFormat="1" ht="16.5" thickBot="1">
      <c r="A22" s="62" t="s">
        <v>23</v>
      </c>
      <c r="B22" s="54">
        <v>211</v>
      </c>
      <c r="C22" s="54"/>
      <c r="D22" s="55">
        <f aca="true" t="shared" si="2" ref="D22:J22">D23+D24</f>
        <v>3790561.24</v>
      </c>
      <c r="E22" s="55">
        <f t="shared" si="2"/>
        <v>3790561.24</v>
      </c>
      <c r="F22" s="55">
        <f t="shared" si="2"/>
        <v>0</v>
      </c>
      <c r="G22" s="55">
        <f t="shared" si="2"/>
        <v>0</v>
      </c>
      <c r="H22" s="55">
        <f t="shared" si="2"/>
        <v>0</v>
      </c>
      <c r="I22" s="55">
        <f t="shared" si="2"/>
        <v>0</v>
      </c>
      <c r="J22" s="55">
        <f t="shared" si="2"/>
        <v>0</v>
      </c>
    </row>
    <row r="23" spans="1:10" ht="26.25" thickBot="1">
      <c r="A23" s="63" t="s">
        <v>49</v>
      </c>
      <c r="B23" s="64">
        <v>211</v>
      </c>
      <c r="C23" s="65" t="s">
        <v>63</v>
      </c>
      <c r="D23" s="66">
        <v>401226.01</v>
      </c>
      <c r="E23" s="67">
        <v>401226.01</v>
      </c>
      <c r="F23" s="67"/>
      <c r="G23" s="67"/>
      <c r="H23" s="67"/>
      <c r="I23" s="67"/>
      <c r="J23" s="68"/>
    </row>
    <row r="24" spans="1:10" ht="26.25" thickBot="1">
      <c r="A24" s="63" t="s">
        <v>49</v>
      </c>
      <c r="B24" s="64">
        <v>211</v>
      </c>
      <c r="C24" s="65" t="s">
        <v>67</v>
      </c>
      <c r="D24" s="66">
        <f>E24</f>
        <v>3389335.23</v>
      </c>
      <c r="E24" s="67">
        <v>3389335.23</v>
      </c>
      <c r="F24" s="67"/>
      <c r="G24" s="67"/>
      <c r="H24" s="67"/>
      <c r="I24" s="67"/>
      <c r="J24" s="68"/>
    </row>
    <row r="25" spans="1:10" s="18" customFormat="1" ht="27" thickBot="1">
      <c r="A25" s="63" t="s">
        <v>50</v>
      </c>
      <c r="B25" s="69">
        <v>212</v>
      </c>
      <c r="C25" s="65" t="s">
        <v>67</v>
      </c>
      <c r="D25" s="67">
        <v>13899.28</v>
      </c>
      <c r="E25" s="70">
        <v>13899.28</v>
      </c>
      <c r="F25" s="67"/>
      <c r="G25" s="67"/>
      <c r="H25" s="67"/>
      <c r="I25" s="67"/>
      <c r="J25" s="68"/>
    </row>
    <row r="26" spans="1:10" s="18" customFormat="1" ht="26.25" thickBot="1">
      <c r="A26" s="47" t="s">
        <v>24</v>
      </c>
      <c r="B26" s="56">
        <v>213</v>
      </c>
      <c r="C26" s="56"/>
      <c r="D26" s="52">
        <f aca="true" t="shared" si="3" ref="D26:J26">D27+D28</f>
        <v>1156198.55</v>
      </c>
      <c r="E26" s="52">
        <f t="shared" si="3"/>
        <v>1156198.55</v>
      </c>
      <c r="F26" s="52">
        <f t="shared" si="3"/>
        <v>0</v>
      </c>
      <c r="G26" s="52">
        <f t="shared" si="3"/>
        <v>0</v>
      </c>
      <c r="H26" s="52">
        <f t="shared" si="3"/>
        <v>0</v>
      </c>
      <c r="I26" s="52">
        <f t="shared" si="3"/>
        <v>0</v>
      </c>
      <c r="J26" s="52">
        <f t="shared" si="3"/>
        <v>0</v>
      </c>
    </row>
    <row r="27" spans="1:10" ht="26.25" thickBot="1">
      <c r="A27" s="47" t="s">
        <v>24</v>
      </c>
      <c r="B27" s="56">
        <v>213</v>
      </c>
      <c r="C27" s="71" t="s">
        <v>63</v>
      </c>
      <c r="D27" s="52">
        <v>132619.32</v>
      </c>
      <c r="E27" s="52">
        <v>132619.32</v>
      </c>
      <c r="F27" s="52"/>
      <c r="G27" s="52"/>
      <c r="H27" s="52"/>
      <c r="I27" s="52"/>
      <c r="J27" s="52"/>
    </row>
    <row r="28" spans="1:10" ht="26.25" thickBot="1">
      <c r="A28" s="47" t="s">
        <v>24</v>
      </c>
      <c r="B28" s="56">
        <v>213</v>
      </c>
      <c r="C28" s="71" t="s">
        <v>67</v>
      </c>
      <c r="D28" s="52">
        <f>E28</f>
        <v>1023579.23</v>
      </c>
      <c r="E28" s="52">
        <v>1023579.23</v>
      </c>
      <c r="F28" s="52"/>
      <c r="G28" s="52"/>
      <c r="H28" s="52"/>
      <c r="I28" s="52"/>
      <c r="J28" s="52"/>
    </row>
    <row r="29" spans="1:10" s="18" customFormat="1" ht="39.75" customHeight="1" thickBot="1">
      <c r="A29" s="47" t="s">
        <v>25</v>
      </c>
      <c r="B29" s="56">
        <v>220</v>
      </c>
      <c r="C29" s="56"/>
      <c r="D29" s="52">
        <v>738718.1</v>
      </c>
      <c r="E29" s="52">
        <v>716296.1</v>
      </c>
      <c r="F29" s="52">
        <f>F31+F32+F34+F35+F36+F37+F39+F40+F42+F43+F44</f>
        <v>22422</v>
      </c>
      <c r="G29" s="52">
        <f>G31+G32+G34+G35+G36+G37+G39+G40+G42+G43+G44</f>
        <v>0</v>
      </c>
      <c r="H29" s="52">
        <f>H31+H32+H34+H35+H36+H37+H39+H40+H42+H43+H44</f>
        <v>0</v>
      </c>
      <c r="I29" s="52">
        <f>I31+I32+I34+I35+I36+I37+I39+I40+I42+I43+I44</f>
        <v>0</v>
      </c>
      <c r="J29" s="52">
        <f>J31+J32+J34+J35+J36+J37+J39+J40+J42+J43+J44</f>
        <v>0</v>
      </c>
    </row>
    <row r="30" spans="1:10" ht="15.75" thickBot="1">
      <c r="A30" s="72" t="s">
        <v>23</v>
      </c>
      <c r="B30" s="56"/>
      <c r="C30" s="56"/>
      <c r="D30" s="52">
        <f>E30+F30+G30+H30+I30+J30</f>
        <v>0</v>
      </c>
      <c r="E30" s="52"/>
      <c r="F30" s="52"/>
      <c r="G30" s="52"/>
      <c r="H30" s="52"/>
      <c r="I30" s="52"/>
      <c r="J30" s="52"/>
    </row>
    <row r="31" spans="1:10" ht="26.25" thickBot="1">
      <c r="A31" s="72" t="s">
        <v>26</v>
      </c>
      <c r="B31" s="56">
        <v>221</v>
      </c>
      <c r="C31" s="71" t="s">
        <v>63</v>
      </c>
      <c r="D31" s="52">
        <v>5345.9</v>
      </c>
      <c r="E31" s="52">
        <v>5345.9</v>
      </c>
      <c r="F31" s="52"/>
      <c r="G31" s="52"/>
      <c r="H31" s="52"/>
      <c r="I31" s="52"/>
      <c r="J31" s="52"/>
    </row>
    <row r="32" spans="1:10" ht="26.25" thickBot="1">
      <c r="A32" s="72" t="s">
        <v>26</v>
      </c>
      <c r="B32" s="56">
        <v>221</v>
      </c>
      <c r="C32" s="71" t="s">
        <v>67</v>
      </c>
      <c r="D32" s="52">
        <v>26967.02</v>
      </c>
      <c r="E32" s="52">
        <v>26967.02</v>
      </c>
      <c r="F32" s="52"/>
      <c r="G32" s="52"/>
      <c r="H32" s="52"/>
      <c r="I32" s="52"/>
      <c r="J32" s="52"/>
    </row>
    <row r="33" spans="1:10" ht="26.25" thickBot="1">
      <c r="A33" s="72" t="s">
        <v>27</v>
      </c>
      <c r="B33" s="56">
        <v>222</v>
      </c>
      <c r="C33" s="71" t="s">
        <v>64</v>
      </c>
      <c r="D33" s="52">
        <v>177416.6</v>
      </c>
      <c r="E33" s="52">
        <v>177416.6</v>
      </c>
      <c r="F33" s="52"/>
      <c r="G33" s="52"/>
      <c r="H33" s="52"/>
      <c r="I33" s="52"/>
      <c r="J33" s="52"/>
    </row>
    <row r="34" spans="1:10" ht="26.25" thickBot="1">
      <c r="A34" s="72" t="s">
        <v>27</v>
      </c>
      <c r="B34" s="56">
        <v>222</v>
      </c>
      <c r="C34" s="71" t="s">
        <v>67</v>
      </c>
      <c r="D34" s="52">
        <v>10000</v>
      </c>
      <c r="E34" s="52">
        <v>10000</v>
      </c>
      <c r="F34" s="52"/>
      <c r="G34" s="52"/>
      <c r="H34" s="52"/>
      <c r="I34" s="52"/>
      <c r="J34" s="52"/>
    </row>
    <row r="35" spans="1:10" ht="26.25" thickBot="1">
      <c r="A35" s="72" t="s">
        <v>28</v>
      </c>
      <c r="B35" s="56">
        <v>223</v>
      </c>
      <c r="C35" s="71" t="s">
        <v>63</v>
      </c>
      <c r="D35" s="52">
        <v>382453.56</v>
      </c>
      <c r="E35" s="52">
        <v>382453.56</v>
      </c>
      <c r="F35" s="52"/>
      <c r="G35" s="52"/>
      <c r="H35" s="52"/>
      <c r="I35" s="52"/>
      <c r="J35" s="52"/>
    </row>
    <row r="36" spans="1:10" ht="26.25" hidden="1" thickBot="1">
      <c r="A36" s="72" t="s">
        <v>29</v>
      </c>
      <c r="B36" s="56">
        <v>224</v>
      </c>
      <c r="C36" s="56"/>
      <c r="D36" s="52">
        <v>382453.56</v>
      </c>
      <c r="E36" s="52">
        <v>0</v>
      </c>
      <c r="F36" s="52"/>
      <c r="G36" s="52"/>
      <c r="H36" s="52"/>
      <c r="I36" s="52"/>
      <c r="J36" s="52"/>
    </row>
    <row r="37" spans="1:10" ht="26.25" hidden="1" thickBot="1">
      <c r="A37" s="72" t="s">
        <v>30</v>
      </c>
      <c r="B37" s="56">
        <v>225</v>
      </c>
      <c r="C37" s="71" t="s">
        <v>63</v>
      </c>
      <c r="D37" s="52">
        <v>382453.56</v>
      </c>
      <c r="E37" s="52">
        <v>0</v>
      </c>
      <c r="F37" s="52"/>
      <c r="G37" s="52"/>
      <c r="H37" s="52"/>
      <c r="I37" s="52"/>
      <c r="J37" s="52"/>
    </row>
    <row r="38" spans="1:10" ht="26.25" thickBot="1">
      <c r="A38" s="72" t="s">
        <v>30</v>
      </c>
      <c r="B38" s="56">
        <v>225</v>
      </c>
      <c r="C38" s="71" t="s">
        <v>63</v>
      </c>
      <c r="D38" s="52"/>
      <c r="E38" s="52"/>
      <c r="F38" s="52"/>
      <c r="G38" s="52"/>
      <c r="H38" s="52"/>
      <c r="I38" s="52"/>
      <c r="J38" s="52"/>
    </row>
    <row r="39" spans="1:10" ht="26.25" thickBot="1">
      <c r="A39" s="72" t="s">
        <v>30</v>
      </c>
      <c r="B39" s="56">
        <v>225</v>
      </c>
      <c r="C39" s="71" t="s">
        <v>67</v>
      </c>
      <c r="D39" s="52">
        <v>26000</v>
      </c>
      <c r="E39" s="52">
        <v>26000</v>
      </c>
      <c r="F39" s="52"/>
      <c r="G39" s="52"/>
      <c r="H39" s="52"/>
      <c r="I39" s="52"/>
      <c r="J39" s="52"/>
    </row>
    <row r="40" spans="1:10" ht="26.25" thickBot="1">
      <c r="A40" s="72" t="s">
        <v>30</v>
      </c>
      <c r="B40" s="56">
        <v>225</v>
      </c>
      <c r="C40" s="71" t="s">
        <v>64</v>
      </c>
      <c r="D40" s="52">
        <v>70981.32</v>
      </c>
      <c r="E40" s="52">
        <v>70981.32</v>
      </c>
      <c r="F40" s="52"/>
      <c r="G40" s="52"/>
      <c r="H40" s="52"/>
      <c r="I40" s="52"/>
      <c r="J40" s="52"/>
    </row>
    <row r="41" spans="1:10" ht="26.25" thickBot="1">
      <c r="A41" s="72" t="s">
        <v>31</v>
      </c>
      <c r="B41" s="56">
        <v>226</v>
      </c>
      <c r="C41" s="71" t="s">
        <v>80</v>
      </c>
      <c r="D41" s="52">
        <v>3980</v>
      </c>
      <c r="E41" s="52">
        <v>3980</v>
      </c>
      <c r="F41" s="52"/>
      <c r="G41" s="52"/>
      <c r="H41" s="52"/>
      <c r="I41" s="52"/>
      <c r="J41" s="52"/>
    </row>
    <row r="42" spans="1:10" ht="26.25" thickBot="1">
      <c r="A42" s="72" t="s">
        <v>31</v>
      </c>
      <c r="B42" s="56">
        <v>226</v>
      </c>
      <c r="C42" s="71" t="s">
        <v>67</v>
      </c>
      <c r="D42" s="52">
        <v>5926.35</v>
      </c>
      <c r="E42" s="52">
        <v>5926.35</v>
      </c>
      <c r="F42" s="52"/>
      <c r="G42" s="52"/>
      <c r="H42" s="52"/>
      <c r="I42" s="52"/>
      <c r="J42" s="52"/>
    </row>
    <row r="43" spans="1:10" ht="26.25" thickBot="1">
      <c r="A43" s="72" t="s">
        <v>31</v>
      </c>
      <c r="B43" s="56">
        <v>226</v>
      </c>
      <c r="C43" s="71" t="s">
        <v>65</v>
      </c>
      <c r="D43" s="52">
        <v>7225.35</v>
      </c>
      <c r="E43" s="52">
        <v>7225.35</v>
      </c>
      <c r="F43" s="52"/>
      <c r="G43" s="52"/>
      <c r="H43" s="52"/>
      <c r="I43" s="52"/>
      <c r="J43" s="52"/>
    </row>
    <row r="44" spans="1:10" ht="26.25" thickBot="1">
      <c r="A44" s="72" t="s">
        <v>31</v>
      </c>
      <c r="B44" s="56">
        <v>226</v>
      </c>
      <c r="C44" s="71" t="s">
        <v>66</v>
      </c>
      <c r="D44" s="52">
        <f>E44+F44+G44+H44+I44+J44</f>
        <v>22422</v>
      </c>
      <c r="E44" s="52"/>
      <c r="F44" s="52">
        <v>22422</v>
      </c>
      <c r="G44" s="52"/>
      <c r="H44" s="52"/>
      <c r="I44" s="52"/>
      <c r="J44" s="52"/>
    </row>
    <row r="45" spans="1:10" ht="26.25" thickBot="1">
      <c r="A45" s="47" t="s">
        <v>32</v>
      </c>
      <c r="B45" s="56">
        <v>230</v>
      </c>
      <c r="C45" s="56"/>
      <c r="D45" s="52">
        <f>E45+F45+G45+H45+I45+J45</f>
        <v>0</v>
      </c>
      <c r="E45" s="52"/>
      <c r="F45" s="52"/>
      <c r="G45" s="52"/>
      <c r="H45" s="52"/>
      <c r="I45" s="52"/>
      <c r="J45" s="52"/>
    </row>
    <row r="46" spans="1:10" ht="15.75" thickBot="1">
      <c r="A46" s="73" t="s">
        <v>23</v>
      </c>
      <c r="B46" s="56"/>
      <c r="C46" s="56"/>
      <c r="D46" s="52">
        <f>E46+F46+G46+H46+I46+J46</f>
        <v>0</v>
      </c>
      <c r="E46" s="52"/>
      <c r="F46" s="52"/>
      <c r="G46" s="52"/>
      <c r="H46" s="52"/>
      <c r="I46" s="52"/>
      <c r="J46" s="52"/>
    </row>
    <row r="47" spans="1:10" ht="15">
      <c r="A47" s="46" t="s">
        <v>33</v>
      </c>
      <c r="B47" s="139">
        <v>240</v>
      </c>
      <c r="C47" s="139"/>
      <c r="D47" s="141">
        <f>E47+F47+G47+H47+I47+J47</f>
        <v>0</v>
      </c>
      <c r="E47" s="124"/>
      <c r="F47" s="124"/>
      <c r="G47" s="124"/>
      <c r="H47" s="124"/>
      <c r="I47" s="124"/>
      <c r="J47" s="124"/>
    </row>
    <row r="48" spans="1:10" ht="15">
      <c r="A48" s="46" t="s">
        <v>34</v>
      </c>
      <c r="B48" s="144"/>
      <c r="C48" s="144"/>
      <c r="D48" s="142"/>
      <c r="E48" s="126"/>
      <c r="F48" s="126"/>
      <c r="G48" s="126"/>
      <c r="H48" s="126"/>
      <c r="I48" s="126"/>
      <c r="J48" s="126"/>
    </row>
    <row r="49" spans="1:10" ht="15.75" thickBot="1">
      <c r="A49" s="47" t="s">
        <v>35</v>
      </c>
      <c r="B49" s="140"/>
      <c r="C49" s="140"/>
      <c r="D49" s="143"/>
      <c r="E49" s="125"/>
      <c r="F49" s="125"/>
      <c r="G49" s="125"/>
      <c r="H49" s="125"/>
      <c r="I49" s="125"/>
      <c r="J49" s="125"/>
    </row>
    <row r="50" spans="1:10" ht="15.75" thickBot="1">
      <c r="A50" s="47"/>
      <c r="B50" s="56"/>
      <c r="C50" s="56"/>
      <c r="D50" s="52">
        <f>E50+F50+G50+H50+I50+J50</f>
        <v>0</v>
      </c>
      <c r="E50" s="52"/>
      <c r="F50" s="52"/>
      <c r="G50" s="52"/>
      <c r="H50" s="52"/>
      <c r="I50" s="52"/>
      <c r="J50" s="52"/>
    </row>
    <row r="51" spans="1:10" ht="39" thickBot="1">
      <c r="A51" s="47" t="s">
        <v>36</v>
      </c>
      <c r="B51" s="56">
        <v>250</v>
      </c>
      <c r="C51" s="56"/>
      <c r="D51" s="52">
        <f>E51+F51+G51+H51+I51+J51</f>
        <v>0</v>
      </c>
      <c r="E51" s="52"/>
      <c r="F51" s="52"/>
      <c r="G51" s="52"/>
      <c r="H51" s="52"/>
      <c r="I51" s="52"/>
      <c r="J51" s="52"/>
    </row>
    <row r="52" spans="1:10" ht="26.25" thickBot="1">
      <c r="A52" s="47" t="s">
        <v>37</v>
      </c>
      <c r="B52" s="56">
        <v>260</v>
      </c>
      <c r="C52" s="51" t="s">
        <v>13</v>
      </c>
      <c r="D52" s="52"/>
      <c r="E52" s="52">
        <f aca="true" t="shared" si="4" ref="E52:J52">E53</f>
        <v>0</v>
      </c>
      <c r="F52" s="52">
        <f t="shared" si="4"/>
        <v>30400</v>
      </c>
      <c r="G52" s="52">
        <f t="shared" si="4"/>
        <v>0</v>
      </c>
      <c r="H52" s="52">
        <f t="shared" si="4"/>
        <v>0</v>
      </c>
      <c r="I52" s="52">
        <f t="shared" si="4"/>
        <v>0</v>
      </c>
      <c r="J52" s="52">
        <f t="shared" si="4"/>
        <v>0</v>
      </c>
    </row>
    <row r="53" spans="1:10" ht="26.25" thickBot="1">
      <c r="A53" s="47" t="s">
        <v>51</v>
      </c>
      <c r="B53" s="56">
        <v>262</v>
      </c>
      <c r="C53" s="71" t="s">
        <v>68</v>
      </c>
      <c r="D53" s="52">
        <v>30400</v>
      </c>
      <c r="E53" s="52"/>
      <c r="F53" s="52">
        <v>30400</v>
      </c>
      <c r="G53" s="52"/>
      <c r="H53" s="52"/>
      <c r="I53" s="52"/>
      <c r="J53" s="52"/>
    </row>
    <row r="54" spans="1:10" s="18" customFormat="1" ht="16.5" thickBot="1">
      <c r="A54" s="47" t="s">
        <v>38</v>
      </c>
      <c r="B54" s="56">
        <v>290</v>
      </c>
      <c r="C54" s="56"/>
      <c r="D54" s="52">
        <f aca="true" t="shared" si="5" ref="D54:J54">D55+D56+D57+D58</f>
        <v>14131.279999999999</v>
      </c>
      <c r="E54" s="52">
        <f t="shared" si="5"/>
        <v>14131.279999999999</v>
      </c>
      <c r="F54" s="52">
        <f t="shared" si="5"/>
        <v>0</v>
      </c>
      <c r="G54" s="52">
        <f t="shared" si="5"/>
        <v>0</v>
      </c>
      <c r="H54" s="52">
        <f t="shared" si="5"/>
        <v>0</v>
      </c>
      <c r="I54" s="52">
        <f t="shared" si="5"/>
        <v>0</v>
      </c>
      <c r="J54" s="52">
        <f t="shared" si="5"/>
        <v>0</v>
      </c>
    </row>
    <row r="55" spans="1:10" ht="26.25" thickBot="1">
      <c r="A55" s="47" t="s">
        <v>38</v>
      </c>
      <c r="B55" s="56">
        <v>290</v>
      </c>
      <c r="C55" s="71" t="s">
        <v>69</v>
      </c>
      <c r="D55" s="52">
        <v>1250</v>
      </c>
      <c r="E55" s="52">
        <v>1250</v>
      </c>
      <c r="F55" s="52"/>
      <c r="G55" s="52"/>
      <c r="H55" s="52"/>
      <c r="I55" s="52"/>
      <c r="J55" s="52"/>
    </row>
    <row r="56" spans="1:10" ht="26.25" thickBot="1">
      <c r="A56" s="47" t="s">
        <v>38</v>
      </c>
      <c r="B56" s="56">
        <v>290</v>
      </c>
      <c r="C56" s="71" t="s">
        <v>70</v>
      </c>
      <c r="D56" s="52">
        <v>3000</v>
      </c>
      <c r="E56" s="52">
        <v>3000</v>
      </c>
      <c r="F56" s="52"/>
      <c r="G56" s="52"/>
      <c r="H56" s="52"/>
      <c r="I56" s="52"/>
      <c r="J56" s="52"/>
    </row>
    <row r="57" spans="1:10" ht="26.25" thickBot="1">
      <c r="A57" s="47" t="s">
        <v>38</v>
      </c>
      <c r="B57" s="56">
        <v>290</v>
      </c>
      <c r="C57" s="71" t="s">
        <v>71</v>
      </c>
      <c r="D57" s="52">
        <v>5000</v>
      </c>
      <c r="E57" s="52">
        <v>5000</v>
      </c>
      <c r="F57" s="52"/>
      <c r="G57" s="52"/>
      <c r="H57" s="52"/>
      <c r="I57" s="52"/>
      <c r="J57" s="52"/>
    </row>
    <row r="58" spans="1:10" ht="26.25" thickBot="1">
      <c r="A58" s="47" t="s">
        <v>38</v>
      </c>
      <c r="B58" s="56">
        <v>290</v>
      </c>
      <c r="C58" s="71" t="s">
        <v>77</v>
      </c>
      <c r="D58" s="52">
        <v>4881.28</v>
      </c>
      <c r="E58" s="74">
        <v>4881.28</v>
      </c>
      <c r="F58" s="74"/>
      <c r="G58" s="74"/>
      <c r="H58" s="74"/>
      <c r="I58" s="74"/>
      <c r="J58" s="74"/>
    </row>
    <row r="59" spans="1:10" s="18" customFormat="1" ht="26.25" thickBot="1">
      <c r="A59" s="47" t="s">
        <v>39</v>
      </c>
      <c r="B59" s="56">
        <v>300</v>
      </c>
      <c r="C59" s="51" t="s">
        <v>13</v>
      </c>
      <c r="D59" s="52">
        <f>D60+D63+D64+D65+D66</f>
        <v>405943.48</v>
      </c>
      <c r="E59" s="52">
        <f aca="true" t="shared" si="6" ref="E59:J59">E60+E63+E64+E65</f>
        <v>277703.48</v>
      </c>
      <c r="F59" s="52">
        <f t="shared" si="6"/>
        <v>0</v>
      </c>
      <c r="G59" s="52">
        <f t="shared" si="6"/>
        <v>0</v>
      </c>
      <c r="H59" s="52">
        <f t="shared" si="6"/>
        <v>0</v>
      </c>
      <c r="I59" s="52">
        <f t="shared" si="6"/>
        <v>128240</v>
      </c>
      <c r="J59" s="52">
        <f t="shared" si="6"/>
        <v>0</v>
      </c>
    </row>
    <row r="60" spans="1:10" ht="31.5" customHeight="1">
      <c r="A60" s="127" t="s">
        <v>48</v>
      </c>
      <c r="B60" s="139">
        <v>310</v>
      </c>
      <c r="C60" s="139" t="s">
        <v>72</v>
      </c>
      <c r="D60" s="141">
        <f>E60</f>
        <v>139355.19</v>
      </c>
      <c r="E60" s="124">
        <v>139355.19</v>
      </c>
      <c r="F60" s="124"/>
      <c r="G60" s="124"/>
      <c r="H60" s="124"/>
      <c r="I60" s="124"/>
      <c r="J60" s="124"/>
    </row>
    <row r="61" spans="1:10" ht="15.75" thickBot="1">
      <c r="A61" s="129"/>
      <c r="B61" s="140"/>
      <c r="C61" s="140"/>
      <c r="D61" s="143"/>
      <c r="E61" s="125"/>
      <c r="F61" s="125"/>
      <c r="G61" s="125"/>
      <c r="H61" s="125"/>
      <c r="I61" s="125"/>
      <c r="J61" s="125"/>
    </row>
    <row r="62" spans="1:10" ht="15.75" thickBot="1">
      <c r="A62" s="47" t="s">
        <v>40</v>
      </c>
      <c r="B62" s="56">
        <v>320</v>
      </c>
      <c r="C62" s="56"/>
      <c r="D62" s="52">
        <f>E62+F62+G62+H62+I62+J62</f>
        <v>0</v>
      </c>
      <c r="E62" s="52"/>
      <c r="F62" s="52"/>
      <c r="G62" s="52"/>
      <c r="H62" s="52"/>
      <c r="I62" s="52"/>
      <c r="J62" s="52"/>
    </row>
    <row r="63" spans="1:10" ht="26.25" thickBot="1">
      <c r="A63" s="47" t="s">
        <v>41</v>
      </c>
      <c r="B63" s="56">
        <v>340</v>
      </c>
      <c r="C63" s="54" t="s">
        <v>73</v>
      </c>
      <c r="D63" s="52">
        <f>E63</f>
        <v>10110.82</v>
      </c>
      <c r="E63" s="52">
        <v>10110.82</v>
      </c>
      <c r="F63" s="52"/>
      <c r="G63" s="52"/>
      <c r="H63" s="52"/>
      <c r="I63" s="52"/>
      <c r="J63" s="52"/>
    </row>
    <row r="64" spans="1:10" ht="26.25" thickBot="1">
      <c r="A64" s="47" t="s">
        <v>41</v>
      </c>
      <c r="B64" s="56">
        <v>340</v>
      </c>
      <c r="C64" s="54" t="s">
        <v>74</v>
      </c>
      <c r="D64" s="52">
        <f>E64</f>
        <v>128237.47</v>
      </c>
      <c r="E64" s="52">
        <v>128237.47</v>
      </c>
      <c r="F64" s="52"/>
      <c r="G64" s="52"/>
      <c r="H64" s="52"/>
      <c r="I64" s="52"/>
      <c r="J64" s="52"/>
    </row>
    <row r="65" spans="1:10" ht="26.25" thickBot="1">
      <c r="A65" s="47" t="s">
        <v>41</v>
      </c>
      <c r="B65" s="75">
        <v>340</v>
      </c>
      <c r="C65" s="71" t="s">
        <v>75</v>
      </c>
      <c r="D65" s="52">
        <f>I65</f>
        <v>128240</v>
      </c>
      <c r="E65" s="52"/>
      <c r="F65" s="52"/>
      <c r="G65" s="52"/>
      <c r="H65" s="52"/>
      <c r="I65" s="52">
        <v>128240</v>
      </c>
      <c r="J65" s="52"/>
    </row>
    <row r="66" spans="1:10" ht="26.25" thickBot="1">
      <c r="A66" s="47" t="s">
        <v>41</v>
      </c>
      <c r="B66" s="75">
        <v>340</v>
      </c>
      <c r="C66" s="71" t="s">
        <v>76</v>
      </c>
      <c r="D66" s="52"/>
      <c r="E66" s="52"/>
      <c r="F66" s="52"/>
      <c r="G66" s="52"/>
      <c r="H66" s="52"/>
      <c r="I66" s="52"/>
      <c r="J66" s="52"/>
    </row>
    <row r="67" spans="1:10" ht="26.25" thickBot="1">
      <c r="A67" s="47" t="s">
        <v>42</v>
      </c>
      <c r="B67" s="56">
        <v>400</v>
      </c>
      <c r="C67" s="56"/>
      <c r="D67" s="52">
        <f>E67+F67+G67+H67+I67+J67</f>
        <v>0</v>
      </c>
      <c r="E67" s="52"/>
      <c r="F67" s="52"/>
      <c r="G67" s="52"/>
      <c r="H67" s="52"/>
      <c r="I67" s="52"/>
      <c r="J67" s="52"/>
    </row>
    <row r="68" spans="1:10" ht="15">
      <c r="A68" s="46" t="s">
        <v>43</v>
      </c>
      <c r="B68" s="139">
        <v>410</v>
      </c>
      <c r="C68" s="139"/>
      <c r="D68" s="141">
        <f>E68+F68+G68+H68+I68+J68</f>
        <v>0</v>
      </c>
      <c r="E68" s="124"/>
      <c r="F68" s="124"/>
      <c r="G68" s="124"/>
      <c r="H68" s="124"/>
      <c r="I68" s="124"/>
      <c r="J68" s="124"/>
    </row>
    <row r="69" spans="1:10" ht="15.75" thickBot="1">
      <c r="A69" s="47" t="s">
        <v>44</v>
      </c>
      <c r="B69" s="140"/>
      <c r="C69" s="140"/>
      <c r="D69" s="143"/>
      <c r="E69" s="125"/>
      <c r="F69" s="125"/>
      <c r="G69" s="125"/>
      <c r="H69" s="125"/>
      <c r="I69" s="125"/>
      <c r="J69" s="125"/>
    </row>
    <row r="70" spans="1:10" ht="15.75" thickBot="1">
      <c r="A70" s="47" t="s">
        <v>45</v>
      </c>
      <c r="B70" s="56">
        <v>420</v>
      </c>
      <c r="C70" s="56"/>
      <c r="D70" s="52">
        <f>E70+F70+G70+H70+I70+J70</f>
        <v>0</v>
      </c>
      <c r="E70" s="52"/>
      <c r="F70" s="52"/>
      <c r="G70" s="52"/>
      <c r="H70" s="52"/>
      <c r="I70" s="52"/>
      <c r="J70" s="52"/>
    </row>
    <row r="71" spans="1:10" ht="15.75" thickBot="1">
      <c r="A71" s="47" t="s">
        <v>46</v>
      </c>
      <c r="B71" s="56">
        <v>510</v>
      </c>
      <c r="C71" s="51" t="s">
        <v>13</v>
      </c>
      <c r="D71" s="52"/>
      <c r="E71" s="52"/>
      <c r="F71" s="52"/>
      <c r="G71" s="52"/>
      <c r="H71" s="52"/>
      <c r="I71" s="52"/>
      <c r="J71" s="52"/>
    </row>
    <row r="72" spans="1:10" ht="15.75" thickBot="1">
      <c r="A72" s="47" t="s">
        <v>47</v>
      </c>
      <c r="B72" s="56">
        <v>610</v>
      </c>
      <c r="C72" s="51" t="s">
        <v>13</v>
      </c>
      <c r="D72" s="52">
        <f>D71+D6-D18</f>
        <v>0</v>
      </c>
      <c r="E72" s="52">
        <v>0</v>
      </c>
      <c r="F72" s="52">
        <v>0</v>
      </c>
      <c r="G72" s="52">
        <f>G71+G6-G18</f>
        <v>0</v>
      </c>
      <c r="H72" s="52">
        <f>H71+H6-H18</f>
        <v>0</v>
      </c>
      <c r="I72" s="52">
        <v>0</v>
      </c>
      <c r="J72" s="52"/>
    </row>
    <row r="73" ht="15">
      <c r="B73" s="44"/>
    </row>
    <row r="74" ht="15">
      <c r="B74" s="44"/>
    </row>
    <row r="75" ht="15">
      <c r="B75" s="44"/>
    </row>
    <row r="76" ht="15">
      <c r="B76" s="44"/>
    </row>
    <row r="77" ht="15">
      <c r="B77" s="44"/>
    </row>
    <row r="78" ht="15">
      <c r="B78" s="44"/>
    </row>
    <row r="79" ht="15">
      <c r="B79" s="44"/>
    </row>
    <row r="80" ht="15">
      <c r="B80" s="44"/>
    </row>
    <row r="81" ht="15">
      <c r="B81" s="44"/>
    </row>
    <row r="82" ht="15">
      <c r="B82" s="44"/>
    </row>
    <row r="83" ht="15">
      <c r="B83" s="44"/>
    </row>
    <row r="84" ht="15">
      <c r="B84" s="44"/>
    </row>
    <row r="85" ht="15">
      <c r="B85" s="44"/>
    </row>
  </sheetData>
  <sheetProtection/>
  <mergeCells count="48">
    <mergeCell ref="H68:H69"/>
    <mergeCell ref="I68:I69"/>
    <mergeCell ref="J68:J69"/>
    <mergeCell ref="D68:D69"/>
    <mergeCell ref="I60:I61"/>
    <mergeCell ref="B60:B61"/>
    <mergeCell ref="C60:C61"/>
    <mergeCell ref="E60:E61"/>
    <mergeCell ref="J60:J61"/>
    <mergeCell ref="B68:B69"/>
    <mergeCell ref="C68:C69"/>
    <mergeCell ref="E68:E69"/>
    <mergeCell ref="F68:F69"/>
    <mergeCell ref="G68:G69"/>
    <mergeCell ref="E47:E49"/>
    <mergeCell ref="F47:F49"/>
    <mergeCell ref="F60:F61"/>
    <mergeCell ref="G60:G61"/>
    <mergeCell ref="G47:G49"/>
    <mergeCell ref="C47:C49"/>
    <mergeCell ref="H60:H61"/>
    <mergeCell ref="A60:A61"/>
    <mergeCell ref="I3:J3"/>
    <mergeCell ref="B7:B8"/>
    <mergeCell ref="C7:C8"/>
    <mergeCell ref="D7:D8"/>
    <mergeCell ref="E7:E8"/>
    <mergeCell ref="D47:D49"/>
    <mergeCell ref="D60:D61"/>
    <mergeCell ref="B47:B49"/>
    <mergeCell ref="H47:H49"/>
    <mergeCell ref="I47:I49"/>
    <mergeCell ref="J47:J49"/>
    <mergeCell ref="A1:A4"/>
    <mergeCell ref="B1:B4"/>
    <mergeCell ref="C1:C4"/>
    <mergeCell ref="D1:J1"/>
    <mergeCell ref="D2:D4"/>
    <mergeCell ref="E2:J2"/>
    <mergeCell ref="E3:E4"/>
    <mergeCell ref="J7:J8"/>
    <mergeCell ref="F7:F8"/>
    <mergeCell ref="G7:G8"/>
    <mergeCell ref="H7:H8"/>
    <mergeCell ref="F3:F4"/>
    <mergeCell ref="G3:G4"/>
    <mergeCell ref="H3:H4"/>
    <mergeCell ref="I7:I8"/>
  </mergeCells>
  <hyperlinks>
    <hyperlink ref="F3" r:id="rId1" display="consultantplus://offline/ref=6C3BC7EEDFA7ADDB1D64435BFAE2A2520B048869A0D0DA62E4064DEA547618D2ABA8DD50C60DU65DG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ДС5</dc:creator>
  <cp:keywords/>
  <dc:description/>
  <cp:lastModifiedBy>ADMIN</cp:lastModifiedBy>
  <cp:lastPrinted>2016-04-06T09:04:03Z</cp:lastPrinted>
  <dcterms:created xsi:type="dcterms:W3CDTF">2016-01-22T09:03:29Z</dcterms:created>
  <dcterms:modified xsi:type="dcterms:W3CDTF">2016-10-09T22:11:22Z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